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odenyapinaayu\Desktop\"/>
    </mc:Choice>
  </mc:AlternateContent>
  <bookViews>
    <workbookView xWindow="360" yWindow="15" windowWidth="20955" windowHeight="9720"/>
  </bookViews>
  <sheets>
    <sheet name="." sheetId="1" r:id="rId1"/>
    <sheet name="Лист1" sheetId="2" state="hidden" r:id="rId2"/>
    <sheet name="ход реал. свод 2024" sheetId="3" state="hidden" r:id="rId3"/>
  </sheets>
  <calcPr calcId="162913" iterateDelta="1E-4"/>
</workbook>
</file>

<file path=xl/calcChain.xml><?xml version="1.0" encoding="utf-8"?>
<calcChain xmlns="http://schemas.openxmlformats.org/spreadsheetml/2006/main">
  <c r="F16" i="3" l="1"/>
  <c r="E16" i="3"/>
  <c r="C16" i="3"/>
  <c r="G16" i="3" s="1"/>
  <c r="G15" i="3"/>
  <c r="D15" i="3"/>
  <c r="D16" i="3" s="1"/>
  <c r="F13" i="3"/>
  <c r="E13" i="3"/>
  <c r="D13" i="3"/>
  <c r="C13" i="3"/>
  <c r="G13" i="3" s="1"/>
  <c r="G12" i="3"/>
  <c r="D12" i="3"/>
  <c r="F10" i="3"/>
  <c r="E10" i="3"/>
  <c r="D10" i="3"/>
  <c r="C10" i="3"/>
  <c r="G10" i="3" s="1"/>
  <c r="D9" i="3"/>
  <c r="F7" i="3"/>
  <c r="F18" i="3" s="1"/>
  <c r="E7" i="3"/>
  <c r="E18" i="3" s="1"/>
  <c r="C7" i="3"/>
  <c r="C18" i="3" s="1"/>
  <c r="G6" i="3"/>
  <c r="D6" i="3"/>
  <c r="D7" i="3" s="1"/>
  <c r="D18" i="3" s="1"/>
  <c r="F11" i="2"/>
  <c r="E11" i="2"/>
  <c r="D11" i="2"/>
  <c r="C11" i="2"/>
  <c r="C13" i="2" s="1"/>
  <c r="I10" i="2"/>
  <c r="I9" i="2"/>
  <c r="I8" i="2"/>
  <c r="G7" i="2"/>
  <c r="I7" i="2" s="1"/>
  <c r="I6" i="2"/>
  <c r="G6" i="2"/>
  <c r="G5" i="2"/>
  <c r="I5" i="2" s="1"/>
  <c r="I4" i="2"/>
  <c r="G4" i="2"/>
  <c r="G11" i="2" s="1"/>
  <c r="I3" i="2"/>
  <c r="D30" i="1"/>
  <c r="G29" i="1"/>
  <c r="D29" i="1"/>
  <c r="G28" i="1"/>
  <c r="D28" i="1"/>
  <c r="G27" i="1"/>
  <c r="D27" i="1"/>
  <c r="D26" i="1"/>
  <c r="G25" i="1"/>
  <c r="D25" i="1"/>
  <c r="G24" i="1"/>
  <c r="D24" i="1"/>
  <c r="G23" i="1"/>
  <c r="D23" i="1"/>
  <c r="G22" i="1"/>
  <c r="D22" i="1"/>
  <c r="G21" i="1"/>
  <c r="D21" i="1"/>
  <c r="D20" i="1"/>
  <c r="G19" i="1"/>
  <c r="D19" i="1"/>
  <c r="G18" i="1"/>
  <c r="D18" i="1"/>
  <c r="C13" i="1"/>
  <c r="C12" i="1"/>
  <c r="G12" i="1" s="1"/>
  <c r="C11" i="1"/>
  <c r="G11" i="1" s="1"/>
  <c r="C10" i="1"/>
  <c r="G10" i="1" s="1"/>
  <c r="C9" i="1"/>
  <c r="G9" i="1" s="1"/>
  <c r="C8" i="1"/>
  <c r="G8" i="1" s="1"/>
  <c r="C7" i="1"/>
  <c r="G7" i="1" s="1"/>
  <c r="C6" i="1"/>
  <c r="G6" i="1" s="1"/>
  <c r="C5" i="1"/>
  <c r="G5" i="1" s="1"/>
  <c r="I11" i="2" l="1"/>
  <c r="G7" i="3"/>
  <c r="G18" i="3" s="1"/>
</calcChain>
</file>

<file path=xl/sharedStrings.xml><?xml version="1.0" encoding="utf-8"?>
<sst xmlns="http://schemas.openxmlformats.org/spreadsheetml/2006/main" count="141" uniqueCount="126">
  <si>
    <t>№
пп</t>
  </si>
  <si>
    <t xml:space="preserve">Наименование инициативного проекта
</t>
  </si>
  <si>
    <t>Стоимость проекта
всего</t>
  </si>
  <si>
    <t>Цена контракта</t>
  </si>
  <si>
    <t>Экономия</t>
  </si>
  <si>
    <t>Трудовое/имущественное участие</t>
  </si>
  <si>
    <t>Информация о ходе реализации инициативного проекта</t>
  </si>
  <si>
    <t>Бюджет МО</t>
  </si>
  <si>
    <t>Соф-ние  (населения, юр.лиц, ИП)</t>
  </si>
  <si>
    <t>Виды работ по контракту/договору</t>
  </si>
  <si>
    <t>Сквер Героев</t>
  </si>
  <si>
    <t xml:space="preserve">Трудовое участие: посадка деревьев и кустарников. Имущественное участие: приобретение кустарников. </t>
  </si>
  <si>
    <t>Контракт от 06.05.2025 №3860316573725000018. Подрядчик ООО «Вариант».
Срок выполнения работ по контракту:  не позднее 30 сентября 2025 года. 
Выполнены работы по устройству подстилающих слоев из песка и щебня, установке бортовых камней, укладке тротуарной плитки, укладке газонной решетки, устройству подиума, устройству железобетонного основания для акт-объекта, монтаж опор  и шкафа освещения, прокладка кабеля.
На сегодняшний день работы по благоустройству объекта находятся в стадии завершения, подрядной организацией устраняются замечания по замене и установке малых архитектурных форм (скамейки, урны). 
Готовность объекта составляет – 93%.</t>
  </si>
  <si>
    <t>Сиреневая аллея</t>
  </si>
  <si>
    <t>Трудовое участие: посадка саженцев. Имущественное участие: приобретение саженцев сирени.</t>
  </si>
  <si>
    <t>Контракт от 29.05.2025 №3860316573725000024.  Подрядчик ООО «КТП «Свет». 
Срок завершения работ по контракту:  не позднее 30 сентября 2025 года. 
Выполнены работы по планировке площадей бульдозерами, устройству оснований из песка, устройству прослойки из нетканого синтетического материала, устройству оснований из щебня, монтаж бортового камня.
Ведутся работы по устройству тротуара из плитки.
Готовность объекта составляет – 55%.</t>
  </si>
  <si>
    <t>Активное детство в 7 микрорайоне</t>
  </si>
  <si>
    <t xml:space="preserve">Трудовое участие: уборка территории в весенний и осенний период, демонтаж старого оборудования, посадка деревьев, кустарников. Имущественное участие: саженцы рябины и ели. </t>
  </si>
  <si>
    <t xml:space="preserve">Контракт от 03.04.2025 № 3860316573725000013. Подрядчик ООО «Спецтех».  
Срок завершения работ по контракту:  не позднее 30 сентября 2025 года.  
Проведены подготовительные работы (отсыпка щебнем).  
Выполнены работы по разработке и вывозу непригодного грунта, устройству подстилающих слоев, установке бортовых камней, прокладка кабельных линий освещения
Подрядчик приступит к установке игрового комплекса, после его поставки в г. Нижневартовск, далее монтаж МАФов и устройство покрытия из резиновой крошки.
Готовность объекта составляет – 17%. </t>
  </si>
  <si>
    <t>Тонус</t>
  </si>
  <si>
    <t>Трудовое участие: посадка цветов, уборка.
Имущественное участие: шкаф для буккроссинга</t>
  </si>
  <si>
    <t>Контракт от 26.05.2025 №3860316573725000022. Подрядчик: ООО «Век-Строй».  
Срок завершения работ по контракту: не позднее 30 сентября 2025 года. 
Выполнены работы по демонтажу асфальтобетонного покрытия, демонтаж малых архитектурных форм и ограждения, прокладке кабельной линии освещения.
Ведутся работы по вертикальной планировке участка, транспортировке плодородного грунта, ремонт ограждения в цеховых условиях.
Готовность объекта составляет – 15%.</t>
  </si>
  <si>
    <t>Благоустройство тротуарной  зоны по улице Интернациональной в 7 микрорайоне</t>
  </si>
  <si>
    <t>Трудовое участие: уборка территории, посадка растений.
Имущественное участие: саженцы рябины</t>
  </si>
  <si>
    <t>Контракт от 22.05.2025 №3860316573725000020. Подрядчик ООО «Век-Строй».  
Срок завершения работ по контракту: не позднее 30 сентября 2025 года. 
Выполнены демонтажные работы, разработка грунта, работы по устройству оснований из песка, защита подземных коммуникаций.
Ведутся работы по прокладке кабеля наружного освещения.
Готовность объекта составляет – 43%.</t>
  </si>
  <si>
    <t>Благоустройство школьного стадиона СШ №10</t>
  </si>
  <si>
    <t>Трудовое участие: уборка мусора.</t>
  </si>
  <si>
    <t>Контракт от 28.07.2025 №3860300775525000009. Подрядчик ИП Абелян Гагик.  Срок завершения работ по контракту: не позднее 20 сентября 2025 года. 
По проекту предусмотрен монтаж многофункциональной площадки с покрытием из резиновой крошки (мини-футбол, волейбол, баскетбол).
Выполнены подготовительные работы и монтаж бордюра для площадки, произведена заливка бетона с армированием.
Готовность объекта составляет – 35%.</t>
  </si>
  <si>
    <t>Собака друг человека</t>
  </si>
  <si>
    <t>Трудовое участие: уборка территории.
Имущественное участие: саженцы сирени</t>
  </si>
  <si>
    <t>Контракт от 04.06.2025 №3860316573725000025. Подрядчик ИП Горбов Владимир Владимирович.  
Срок завершения работ по контракту: не позднее 30 сентября 2025 года. 
Выполнены демонтажные работы, разработка грунта, работы по устройству оснований из щебня, устройству прослойки из нетканого синтетического материала, работы по устройству покрытия из песка. Выполнены работы по разработке грунта под тротуар. 
Ведутся работы по монтажу ограждения
Готовность объекта составляет – 50%.</t>
  </si>
  <si>
    <t>Ремонт внутриквартального проезда Ленина 17, 17/1 с тропинкой к детскому саду №90</t>
  </si>
  <si>
    <t>Трудовое участие: уборка мусора,монтаж столбов-ограничителей. Имущественное участие: 10 столбов-ограничителей</t>
  </si>
  <si>
    <t>Контракт от 21.07.2025 №3860322764825000090. Подрядчик ИП Лешан Александр Афанасьевич.  Срок завершения работ по контракту: не позднее 30 сентября 2025 года.
По проекту предусмотрено сплошное асфальтирование внутриквартального проезда и благоустройство тропинки к детскому саду №90. 
Проводятся демонтажные работы.
Готовность объекта составляет-10%</t>
  </si>
  <si>
    <t>-</t>
  </si>
  <si>
    <t>Муниципальный контракт № 28 от 21.03.2025, Подрядчик ИП Хмельницкий В.В.  Завершение работ - не позднее 31 июля 2025. 
Выполнены работы по прокладке кабельных линий и установке двух опор электроосвещения).
Готовность объекта составляет – 100%.</t>
  </si>
  <si>
    <t>Договор об осуществлении технологического присоединения к электрическим сетям от 29.07.2025 №77П155.25. Подрядчик АО «Городские электрические сети».  Срок выполнения мероприятий - не позднее 28.11.2025.
Готовность объекта составляет – 100%.</t>
  </si>
  <si>
    <t>Модернизация элементов ландшафтной планировки по улице Героев Самотлора четная сторона в створе улиц Мира и Проезда Восточного</t>
  </si>
  <si>
    <t>Трудовое участие: нет Имущ. участие: нет</t>
  </si>
  <si>
    <t xml:space="preserve">Закупки дважды признаны не состоявшимися ввиду отсутствия заявок.
Очередное размещение закупки запланировано с 26.08.2025. Поиск потенциального подрядчика продолжается. </t>
  </si>
  <si>
    <t>Веревочный полигон "Нити-Сити"</t>
  </si>
  <si>
    <t>Трудовое участие: расчистка территории,  помощь в натягивании веревок на полигоне,  выравнивание площадки песком.                          Имущ. участие: Альпинистские карабины с закручивающейся муфтой овальной формы в количестве 2 штук.</t>
  </si>
  <si>
    <t>Договор от 12.08.2025 № 32515034532.
Подрядчик ИП Ижболдин Никита Николаевич. Срок завершение работ по договору - не позднее 30 сентября 2025.
Производится закуп оборудования и материалов. Ведутся подготовительные работы.
Готовность объекта составляет – 10%.</t>
  </si>
  <si>
    <t>Благоустройство территории между МБОУ СШ №10 и МАУДО г. Нижневартовска "ЦДТ" "Дендросад"</t>
  </si>
  <si>
    <t>Трудовое участие: уборка мусора, посадка растений. Имущ. участие: саженцы кустарников</t>
  </si>
  <si>
    <t xml:space="preserve">Договор от 04.08.2025 № 32515009931. Подрядчик ИП Абелян Гагик.
Срок завершения работ по договору - не позднее 04.09.2025.
Выполнено устройство пешеходных дорожек. Установлены малые архитектурные формы ( лавочки, урны).
Готовность объекта составляет – 100%.
Ведётся приёмка работ и проверка документов.
 </t>
  </si>
  <si>
    <t>"ПАРКОВКА У ШКОЛЫ №32"</t>
  </si>
  <si>
    <t>Трудовое участие: посадка растений 1 человек 
Имущ. участие: 3 знака "Парковка для инвалидов", семена растений, саженцы</t>
  </si>
  <si>
    <t>Устройство парковки с асфальтобетонным покрытием, озеленение, установка опор освещения</t>
  </si>
  <si>
    <t>Сквер "ТОНУС"</t>
  </si>
  <si>
    <t>Трудовое участие:15 человек
посадка деревьев и кустарников
уборка тер.
Имущ.участие: саженцы дерена
2 шт</t>
  </si>
  <si>
    <t>"Тротуар на Интере"</t>
  </si>
  <si>
    <t xml:space="preserve">Устройство пешеходной зоны 
с установкой опор освещения 
и малых архитектурных форм                                  (скамейки, урны) </t>
  </si>
  <si>
    <t>Сквер "Спортивный"</t>
  </si>
  <si>
    <t>Устройство тротуара, асфальтированной велосипедной дорожки, 
установка малых архитектурных форм (скамейки, урны, велопарковка), светильников, озеленение прилегающей территории</t>
  </si>
  <si>
    <t>"Сквер Добрососедства"</t>
  </si>
  <si>
    <t>Устройство прогулочных дорожек,
посадка деревьев и кустарников (сосна, ель, рябина дуболистная, кизильник),
 установка малых архитектурных форм                   ( лавочки, информационный стенд) и опор освещения</t>
  </si>
  <si>
    <t>"Сквер Северный"</t>
  </si>
  <si>
    <t>Устройство тротуаров и площадок,
установка светильников, малых архитектурных форм (шахматный стол, игровой комплекс «Паутина», спортивный комплекс «Инклюзив»,
 батут, качель, вазоны, лавочки и урны), озеленение территории</t>
  </si>
  <si>
    <t>"Сквер "По следу таежного жителя"</t>
  </si>
  <si>
    <t>Устройство пешеходных дорожек из деревянных настилов,
установка малых архитектурных форм (домик «Чум», фигуры медведя и оленя, качели,  установка лавочек и урн), 
 установка светильников, озеленение прилегающей территории</t>
  </si>
  <si>
    <t>"Безопасная дорога домой"</t>
  </si>
  <si>
    <t>"Березовая аллея в 10А"</t>
  </si>
  <si>
    <t xml:space="preserve">"Благоустройство зоны отдыха и аллеи выпускников" </t>
  </si>
  <si>
    <t>Благоустройство площадки для торжественных мероприятий,
 установка малых архитектурных форм (скамейки, урны), озеленение территории (петуния)</t>
  </si>
  <si>
    <t>"Тринадцатый спортивный-этап 2"</t>
  </si>
  <si>
    <t xml:space="preserve"> Устройство на спортивной площадке воркаутзоны и беговой дорожки
 с покрытием из резиновый крошки</t>
  </si>
  <si>
    <t>"Шахматы для всех"</t>
  </si>
  <si>
    <t>Установка малых архитектурных форм 
(парковое оборудование                              "Шахматы для всех")</t>
  </si>
  <si>
    <t xml:space="preserve">"Сквер Героев - 2 этап" </t>
  </si>
  <si>
    <t>Установка малых архитектурных форм (скамейки, арт-объект "Сердце в руках"),
озеленение территории</t>
  </si>
  <si>
    <t>Название инициативного проекта</t>
  </si>
  <si>
    <t>Стоимость инициативного проекта, руб.</t>
  </si>
  <si>
    <t>софинансирование граждан</t>
  </si>
  <si>
    <t>округ</t>
  </si>
  <si>
    <t>Исполнитель (подрядчик)</t>
  </si>
  <si>
    <t>Цена контракта, договора, руб.</t>
  </si>
  <si>
    <t>Исполненение</t>
  </si>
  <si>
    <t>Экономия, руб.</t>
  </si>
  <si>
    <t>Обустройство  тротуара вдоль улицы Героев Самотлора чётная сторона с велодорожкой, освещением, лавочками, урнами, озеленением от улицы Восточный  проезд  до улицы Ленина</t>
  </si>
  <si>
    <t>ООО "СГСК"</t>
  </si>
  <si>
    <t>Тротуар вдоль улицы Героев Самотлора чётная сторона с велодорожкой, освещением, лавочками, урнами от улицы Ленина  до улицы Нововартовская</t>
  </si>
  <si>
    <t>Обустройство сквера с освещением, МАФами и озеленением (ул. Героев Самотлора)</t>
  </si>
  <si>
    <t>Благоустройство 7 микрорайона (перекресток ул. Интернациональной и ул. Нефтяников)</t>
  </si>
  <si>
    <t>Топиар-парковка (Прибрежный-1)</t>
  </si>
  <si>
    <t>Доступный спорт на Рябиновом бульваре</t>
  </si>
  <si>
    <t>ИП Цуканов А.С.</t>
  </si>
  <si>
    <t>«Формула безопасности» Организация учебно-тренировочного пространства (Д/с №41 Росинка)</t>
  </si>
  <si>
    <t>ИП Черыгов Александр Андреевич</t>
  </si>
  <si>
    <t>Тринадцатый спортивный</t>
  </si>
  <si>
    <t>ООО "Век-Строй"</t>
  </si>
  <si>
    <t>Информация о ходе реализации инициативных проектов по состоянию на 20.06.2023</t>
  </si>
  <si>
    <t>(руб.)</t>
  </si>
  <si>
    <t>в том числе</t>
  </si>
  <si>
    <t>Экономия/увеличение</t>
  </si>
  <si>
    <t>Сквер «Поколение»</t>
  </si>
  <si>
    <t xml:space="preserve">Трудовое участие </t>
  </si>
  <si>
    <t>Контракт от 16.05.2023. Подрядчик ООО "СГСК". Срок реализации по контракту 30.09.2023. Завершены подготовительные работы, устройство шурфов, устройство фундаментов опор освещения. Ведутся работы по устройству бордюров, устройству тротуарной плитки, вертикальной планировке и благоустройству территории.</t>
  </si>
  <si>
    <t>Итого</t>
  </si>
  <si>
    <t xml:space="preserve">Модернизация спортивной площадки у Муниципального бюджетного общеобразовательного учреждения  «Средняя школа №13»
</t>
  </si>
  <si>
    <t>Не предусмотрено</t>
  </si>
  <si>
    <t>Заключен контракт СП-13 от 04.04.2023, подрядная организация ООО «Капитал-Строй». Начало выполнения работ – 01.06.2023, окончание - не позднее 31.08.2023. Работы выполнены - 100%.Спортивная площадка сдана в эксплуатацию 31.07.2023</t>
  </si>
  <si>
    <t xml:space="preserve">Благоустройство земельного участка у входа в МБОУ «Гимназия №2»
</t>
  </si>
  <si>
    <t>Трудовое участие, вывоз мусора</t>
  </si>
  <si>
    <r>
      <rPr>
        <sz val="12"/>
        <color indexed="2"/>
        <rFont val="Times New Roman"/>
        <family val="1"/>
        <charset val="204"/>
      </rPr>
      <t>Закл</t>
    </r>
    <r>
      <rPr>
        <sz val="12"/>
        <color indexed="2"/>
        <rFont val="Times New Roman"/>
        <family val="1"/>
        <charset val="204"/>
      </rPr>
      <t xml:space="preserve">ючен контракт </t>
    </r>
    <r>
      <rPr>
        <sz val="11"/>
        <color indexed="2"/>
        <rFont val="Times New Roman"/>
        <family val="1"/>
        <charset val="204"/>
      </rPr>
      <t>Г2-БЛУ-2023 (3860300546923000010)</t>
    </r>
    <r>
      <rPr>
        <sz val="12"/>
        <color indexed="2"/>
        <rFont val="Times New Roman"/>
        <family val="1"/>
        <charset val="204"/>
      </rPr>
      <t xml:space="preserve"> от 05.06.2023, подрядная организация ИП Семенов А.Ю.. Начало выполнения работ – 05.06.2023,</t>
    </r>
    <r>
      <rPr>
        <sz val="12"/>
        <color indexed="2"/>
        <rFont val="Times New Roman"/>
        <family val="1"/>
        <charset val="204"/>
      </rPr>
      <t xml:space="preserve"> окончание - не позднее 31.08.2023. В</t>
    </r>
    <r>
      <rPr>
        <sz val="12"/>
        <color indexed="2"/>
        <rFont val="Times New Roman"/>
        <family val="1"/>
        <charset val="204"/>
      </rPr>
      <t xml:space="preserve">ыполнен ремонт кровли входной группы, 
на завершающем этапе работы по облицовке фасада. Осталось зашить углы 
и восстановить буквы на фасаде школы (наименование образовательной организации). Выполнены работы по устройству брусчатки на 80%, после чего необходимо будет выполнить работы по устройству земляного покрова, посеять траву вдоль бордюров.
</t>
    </r>
  </si>
  <si>
    <t xml:space="preserve">Создание безопасных, комфортных и социально привлекательных физкультурно-оздоровительных зон для вовлечения большего числа жителей микрорайонов В-1.1, 16, 16а, 15, 15а и обучающихся ближайших учебных заведений к круглогодичным занятиям спортом на территории муниципального бюджетного общеобразовательного учреждения «Лицей№2» 
</t>
  </si>
  <si>
    <t>Трудовое участие, уборка территории</t>
  </si>
  <si>
    <t>Заключен контракт №5 от 10.05.2023 c ООО СК «СМП-7» (г. Тобольск). Срок начала работ- 10.05.2023 , срок окончания работ до 01.10.2023. В настоящее время подрядной организацией работы приостановлены
по неизвестным причинам.
В адрес исполнителя на электронный адрес, указанный в контракте 18.07.2023 и 27.07.2023 были направлены письма-претензии, так же в единую информационную систему через реестр документов об исполнении контрактов в личном кабинете заказчика направлены 3 претензии.
На сегодняшний день от подрядной организации на данные претензии
ответ не получен.
13.08.2023 подрядная организация завезла часть оборудования (тренажёры), обещали приступить к выполнению работ на этой недели, но до сих пор не приступили.</t>
  </si>
  <si>
    <t>Информация о ходе реализации инициативных проектов по состоянию на 28.08.2026</t>
  </si>
  <si>
    <t>О ходе реализации инициативных проектов</t>
  </si>
  <si>
    <t>Устройство тротуаров из тротуарной плитки, устройство экопарковки, посадка кустарников, установка светильников, уличных тренажеров и малых архитектурных форм (вазоны, урны, велопарковка, информационный стенд, скамейки, шезлонги)</t>
  </si>
  <si>
    <t>Муниципальный контракт №35 от 10.04.2026.
Подрядчик – ИП Назарзода Абдулло Давлат.
Срок завершения работ: 22.08.2026.
Выполнены работы по устройству тротуара и велодорожки, установке дорожных и тротуарных бортовых камней, укладке тротуарной плитки, проложена кабельная продукция.
Ожидается поставка МАФ и опор освещения на объект. 
Степень готовности – 82%.</t>
  </si>
  <si>
    <t xml:space="preserve">Муниципальный контракт №60 от 12.05.2026.
Подрядчик – ИП Агазаде Кенан Ханлар Оглы.
Срок завершения работ: 31.08.2026.
Выполнены работы по нанесению защитных составов на пиломатериалы, устройству подстилающих слоев.
Ведутся работы по устройству деревянного тротуара.
Степень готовности – 39%.
</t>
  </si>
  <si>
    <t>Благоустройство пешеходной дорожки, установка лавочек, урн, зон для отдыха. Установка светильников, озеленение прилегающей территории</t>
  </si>
  <si>
    <t>Муниципальный контракт №0187300001226000385 от 14.07.2026.
Подрядчик -  ИП Назарзода А.Д.
Срок завершения работ: 15.09.2026.
Завершены работы по установке бордюрного камня, ведутся работы по асфальтированию.
Степень готовности – 70%.</t>
  </si>
  <si>
    <t xml:space="preserve">Муниципальный контракт №31 от 23.03.2026.
Подрядчик – ИП Абелян Гагик.
Срок завершения работ: 31.08.2026.
Выполнены работы по устройству пешеходной зоны с установкой опор освещения и МАФ вдоль улицы Интернациональной.
 Ведутся пуско-наладочные работы.
Степень готовности – 95%.
</t>
  </si>
  <si>
    <r>
      <t xml:space="preserve">Муниципальный контракт от 01.06.2026 №0187300001226000281
</t>
    </r>
    <r>
      <rPr>
        <sz val="14"/>
        <rFont val="Times New Roman"/>
        <family val="1"/>
        <charset val="204"/>
      </rPr>
      <t>Подрядчик – ООО "Комфортный город"     
Срок завершения работ: 01.09.2026.
Выполнены работы по прокладке кабеля.  Ожидается поставка МАФ на объект и посадочный материал для озеленения.
Степень готовности – 50%.</t>
    </r>
  </si>
  <si>
    <t>Муниципальный контракт №40 от 27.03.2026.
Подрядчик – ИП Гусейнова Роксана Фидаил Кызы.
Срок завершения работ по контракту: 31.07.2026.
Выполнены работы по устройству тротуаров 
и парковки,  по озеленению территории. Установлено ограждение.
        Степень готовности – 100%.</t>
  </si>
  <si>
    <t>Муниципальный контракт №23 от 26.02.2026.
Подрядчик – ИП Тесаева Зарема Рашидовна.
Срок завершения работ: 31.07.2026.                                                                                                                      
Выполнены работы по устройству асфальтобетонного покрытия парковки, нанесению дорожной разметки, монтажу опор освещения и светильников. Ведутся работы по устранению замечаний (демонтаж опор освещения).
Степень готовности – 98%.</t>
  </si>
  <si>
    <t>Муниципальный контракт №49 от 08.04.2026. 
Подрядчик – ИП Абелян Гагик.
Срок завершения работ: 31.08.2026.                                                                                                                                                                               Выполнены работы по устройству прогулочных дорожек, установке малых архитектурных форм (лавочки, информационный стенд) и опор освещения. Ожидается поставка зеленных насаждений. 
Степень готовности – 95%.</t>
  </si>
  <si>
    <t xml:space="preserve">Муниципальный контракт от 30.03.2026 №02-2026  
Подрядчик – ИП Абелян Гагик
Срок завершения работ: 20.08.2026.
Выполнены работы по устройству на спортивной площадке воркаутзоны и беговой дорожки с покрытием из резиновый крошки.                           Работы выполнены в полном объеме. 
Степень готовности – 100%. </t>
  </si>
  <si>
    <t xml:space="preserve">
Муниципальный контракт от 12.05.2026 №4-2026.
Подрядчик – ИП Абелян Гагик
Срок завершения работ: 30.07.2026.                                                                                                                                                                       Выполнены работы по укладке тротуарной плитки, созданию площадки для проведения тождественных мероприятий. Выполнено озеленение территории, установлены лавочки, урны, цветочные клумбы с петуниями. 
Степень готовности – 100%.
</t>
  </si>
  <si>
    <t>Устройство тротуаров и парковки,
 установка ограждения, озеленение территории (рябина красная)</t>
  </si>
  <si>
    <t>Заключен договор от 10.04.2026 №2026-04-10/2
Подрядчик – ООО "Альянс-Менеджмент НВ"
Срок завершения работ: 10.05.2026
Установлены малые архитектурные формы (парковое оборудование "Шахматы для всех") 2 шт. 
Степень готовности – 100%.</t>
  </si>
  <si>
    <t xml:space="preserve">Муниципальный контракт №58 от 22.04.2026.
Подрядчик – ООО "ГАРАНТ".
Срок завершения работ: 31.08.2026.
Выполнены работы по устройству парковки, тротуара, установке бордюра, укладке тротуарной плитки.
Ожидается поставка МАФ и опор освещения. 
Степень готовности – 85%. </t>
  </si>
  <si>
    <t>Муниципальный контракт №57 от 22.04.2026.
Подрядчик – ООО "ГАРАНТ".
Срок завершения работ: 30.08.2026.
Выполнены работы по устройству тротуаров, МАФ, игрового и спортивного комплекса.
Ожидается поставка опор освещения и светильников.
Степень готовности –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</si>
</sst>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18" x14ac:knownFonts="1">
    <font>
      <sz val="11"/>
      <color theme="1"/>
      <name val="Calibri"/>
    </font>
    <font>
      <b/>
      <sz val="20"/>
      <name val="Times New Roman"/>
      <family val="1"/>
      <charset val="204"/>
    </font>
    <font>
      <sz val="20"/>
      <color theme="1"/>
      <name val="Times New Roman"/>
      <family val="1"/>
      <charset val="204"/>
    </font>
    <font>
      <b/>
      <sz val="16"/>
      <name val="Times New Roman"/>
      <family val="1"/>
      <charset val="204"/>
    </font>
    <font>
      <sz val="20"/>
      <name val="Times New Roman"/>
      <family val="1"/>
      <charset val="204"/>
    </font>
    <font>
      <sz val="20"/>
      <color theme="1"/>
      <name val="Times New Roman"/>
      <family val="1"/>
      <charset val="204"/>
    </font>
    <font>
      <sz val="14"/>
      <color theme="1"/>
      <name val="Times New Roman"/>
      <family val="1"/>
      <charset val="204"/>
    </font>
    <font>
      <sz val="14"/>
      <name val="Times New Roman"/>
      <family val="1"/>
      <charset val="204"/>
    </font>
    <font>
      <sz val="14"/>
      <color theme="1"/>
      <name val="Times New Roman"/>
      <family val="1"/>
      <charset val="204"/>
    </font>
    <font>
      <sz val="11"/>
      <name val="Times New Roman"/>
      <family val="1"/>
      <charset val="204"/>
    </font>
    <font>
      <b/>
      <sz val="11"/>
      <name val="Times New Roman"/>
      <family val="1"/>
      <charset val="204"/>
    </font>
    <font>
      <sz val="12"/>
      <name val="Times New Roman"/>
      <family val="1"/>
      <charset val="204"/>
    </font>
    <font>
      <sz val="11"/>
      <color indexed="2"/>
      <name val="Times New Roman"/>
      <family val="1"/>
      <charset val="204"/>
    </font>
    <font>
      <sz val="11"/>
      <color indexed="2"/>
      <name val="Calibri"/>
      <family val="2"/>
      <charset val="204"/>
    </font>
    <font>
      <b/>
      <sz val="14"/>
      <color indexed="2"/>
      <name val="Calibri"/>
      <family val="2"/>
      <charset val="204"/>
    </font>
    <font>
      <b/>
      <sz val="12"/>
      <color indexed="2"/>
      <name val="Times New Roman"/>
      <family val="1"/>
      <charset val="204"/>
    </font>
    <font>
      <b/>
      <sz val="11"/>
      <color indexed="2"/>
      <name val="Times New Roman"/>
      <family val="1"/>
      <charset val="204"/>
    </font>
    <font>
      <sz val="12"/>
      <color indexed="2"/>
      <name val="Times New Roman"/>
      <family val="1"/>
      <charset val="204"/>
    </font>
  </fonts>
  <fills count="5">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theme="0"/>
        <bgColor indexed="64"/>
      </patternFill>
    </fill>
  </fills>
  <borders count="35">
    <border>
      <left/>
      <right/>
      <top/>
      <bottom/>
      <diagonal/>
    </border>
    <border>
      <left style="thin">
        <color auto="1"/>
      </left>
      <right style="thin">
        <color auto="1"/>
      </right>
      <top style="thin">
        <color auto="1"/>
      </top>
      <bottom style="thin">
        <color auto="1"/>
      </bottom>
      <diagonal/>
    </border>
    <border>
      <left/>
      <right/>
      <top/>
      <bottom style="thin">
        <color theme="1"/>
      </bottom>
      <diagonal/>
    </border>
    <border>
      <left/>
      <right/>
      <top/>
      <bottom style="thin">
        <color auto="1"/>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theme="1"/>
      </bottom>
      <diagonal/>
    </border>
    <border>
      <left style="thin">
        <color auto="1"/>
      </left>
      <right style="thin">
        <color auto="1"/>
      </right>
      <top style="thin">
        <color auto="1"/>
      </top>
      <bottom style="thin">
        <color theme="1"/>
      </bottom>
      <diagonal/>
    </border>
    <border>
      <left style="thin">
        <color auto="1"/>
      </left>
      <right style="thin">
        <color auto="1"/>
      </right>
      <top style="thin">
        <color auto="1"/>
      </top>
      <bottom/>
      <diagonal/>
    </border>
    <border>
      <left style="thin">
        <color auto="1"/>
      </left>
      <right/>
      <top/>
      <bottom/>
      <diagonal/>
    </border>
    <border>
      <left style="thin">
        <color theme="1"/>
      </left>
      <right/>
      <top style="thin">
        <color theme="1"/>
      </top>
      <bottom style="thin">
        <color theme="1"/>
      </bottom>
      <diagonal/>
    </border>
    <border>
      <left style="hair">
        <color auto="1"/>
      </left>
      <right style="hair">
        <color auto="1"/>
      </right>
      <top style="hair">
        <color auto="1"/>
      </top>
      <bottom style="hair">
        <color auto="1"/>
      </bottom>
      <diagonal/>
    </border>
    <border>
      <left style="thin">
        <color theme="1"/>
      </left>
      <right/>
      <top/>
      <bottom/>
      <diagonal/>
    </border>
    <border>
      <left style="thin">
        <color theme="1"/>
      </left>
      <right style="thin">
        <color theme="1"/>
      </right>
      <top/>
      <bottom style="thin">
        <color theme="1"/>
      </bottom>
      <diagonal/>
    </border>
    <border>
      <left style="thin">
        <color auto="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auto="1"/>
      </left>
      <right style="thin">
        <color theme="1"/>
      </right>
      <top style="thin">
        <color auto="1"/>
      </top>
      <bottom style="thin">
        <color auto="1"/>
      </bottom>
      <diagonal/>
    </border>
    <border>
      <left/>
      <right style="thin">
        <color auto="1"/>
      </right>
      <top style="thin">
        <color auto="1"/>
      </top>
      <bottom style="thin">
        <color auto="1"/>
      </bottom>
      <diagonal/>
    </border>
    <border>
      <left style="thin">
        <color theme="1"/>
      </left>
      <right style="thin">
        <color auto="1"/>
      </right>
      <top/>
      <bottom/>
      <diagonal/>
    </border>
    <border>
      <left style="thin">
        <color theme="1"/>
      </left>
      <right style="thin">
        <color auto="1"/>
      </right>
      <top style="thin">
        <color theme="1"/>
      </top>
      <bottom style="thin">
        <color theme="1"/>
      </bottom>
      <diagonal/>
    </border>
    <border>
      <left style="thin">
        <color auto="1"/>
      </left>
      <right style="thin">
        <color theme="1"/>
      </right>
      <top style="thin">
        <color auto="1"/>
      </top>
      <bottom style="thin">
        <color theme="1"/>
      </bottom>
      <diagonal/>
    </border>
    <border>
      <left style="thin">
        <color theme="1"/>
      </left>
      <right style="thin">
        <color auto="1"/>
      </right>
      <top/>
      <bottom style="thin">
        <color theme="1"/>
      </bottom>
      <diagonal/>
    </border>
    <border>
      <left style="thin">
        <color theme="1"/>
      </left>
      <right style="thin">
        <color theme="1"/>
      </right>
      <top style="thin">
        <color auto="1"/>
      </top>
      <bottom style="thin">
        <color theme="1"/>
      </bottom>
      <diagonal/>
    </border>
    <border>
      <left/>
      <right/>
      <top style="thin">
        <color theme="1"/>
      </top>
      <bottom/>
      <diagonal/>
    </border>
    <border>
      <left/>
      <right/>
      <top style="thin">
        <color theme="1"/>
      </top>
      <bottom style="thin">
        <color theme="1"/>
      </bottom>
      <diagonal/>
    </border>
    <border>
      <left/>
      <right style="thin">
        <color theme="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47">
    <xf numFmtId="0" fontId="0" fillId="0" borderId="0" xfId="0"/>
    <xf numFmtId="0" fontId="0" fillId="0" borderId="0" xfId="0" applyAlignment="1">
      <alignment horizontal="center"/>
    </xf>
    <xf numFmtId="2" fontId="0" fillId="0" borderId="0" xfId="0" applyNumberFormat="1" applyAlignment="1">
      <alignment horizontal="center"/>
    </xf>
    <xf numFmtId="0" fontId="0" fillId="2" borderId="0" xfId="0" applyFill="1" applyAlignment="1">
      <alignment horizontal="center"/>
    </xf>
    <xf numFmtId="0" fontId="2" fillId="0" borderId="0" xfId="0" applyFont="1" applyAlignment="1">
      <alignment horizontal="center"/>
    </xf>
    <xf numFmtId="2" fontId="2" fillId="0" borderId="0" xfId="0" applyNumberFormat="1" applyFont="1" applyAlignment="1">
      <alignment horizontal="center"/>
    </xf>
    <xf numFmtId="0" fontId="2" fillId="0" borderId="0" xfId="0" applyFont="1" applyAlignment="1">
      <alignment horizontal="center"/>
    </xf>
    <xf numFmtId="0" fontId="2" fillId="2" borderId="0" xfId="0" applyFont="1" applyFill="1" applyAlignment="1">
      <alignment horizontal="center"/>
    </xf>
    <xf numFmtId="4"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4"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top" wrapText="1"/>
    </xf>
    <xf numFmtId="2" fontId="4" fillId="0" borderId="1" xfId="0" applyNumberFormat="1" applyFont="1" applyBorder="1" applyAlignment="1">
      <alignment horizontal="center" vertical="center" wrapText="1"/>
    </xf>
    <xf numFmtId="4" fontId="4" fillId="3" borderId="1" xfId="0" applyNumberFormat="1" applyFont="1" applyFill="1" applyBorder="1" applyAlignment="1">
      <alignment horizontal="center" vertical="center" wrapText="1"/>
    </xf>
    <xf numFmtId="0" fontId="4" fillId="0" borderId="1" xfId="0" applyFont="1" applyBorder="1" applyAlignment="1">
      <alignment horizontal="center" vertical="top" wrapText="1"/>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2" fillId="0" borderId="1" xfId="0" applyFont="1" applyBorder="1" applyAlignment="1">
      <alignment horizontal="center" vertical="center"/>
    </xf>
    <xf numFmtId="0" fontId="0" fillId="0" borderId="0" xfId="0" applyAlignment="1">
      <alignment horizontal="left" vertical="top"/>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0" fillId="2" borderId="0" xfId="0" applyFill="1"/>
    <xf numFmtId="4" fontId="0" fillId="2" borderId="0" xfId="0" applyNumberFormat="1" applyFill="1" applyAlignment="1">
      <alignment horizontal="center"/>
    </xf>
    <xf numFmtId="0" fontId="0" fillId="2" borderId="0" xfId="0" applyFill="1" applyAlignment="1">
      <alignment horizontal="center" vertical="center"/>
    </xf>
    <xf numFmtId="2" fontId="0" fillId="2" borderId="0" xfId="0" applyNumberFormat="1" applyFill="1" applyAlignment="1">
      <alignment horizontal="center"/>
    </xf>
    <xf numFmtId="0" fontId="0" fillId="0" borderId="2" xfId="0" applyBorder="1"/>
    <xf numFmtId="0" fontId="9" fillId="0" borderId="3" xfId="0" applyFont="1" applyBorder="1"/>
    <xf numFmtId="0" fontId="9" fillId="0" borderId="0" xfId="0" applyFont="1"/>
    <xf numFmtId="0" fontId="0" fillId="0" borderId="4" xfId="0" applyBorder="1"/>
    <xf numFmtId="0" fontId="9" fillId="2" borderId="5"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xf numFmtId="0" fontId="0" fillId="0" borderId="4" xfId="0" applyBorder="1" applyAlignment="1">
      <alignment horizontal="center" vertical="center"/>
    </xf>
    <xf numFmtId="0" fontId="9" fillId="0" borderId="4" xfId="0" applyFont="1" applyBorder="1" applyAlignment="1">
      <alignment horizontal="justify" vertical="center"/>
    </xf>
    <xf numFmtId="4" fontId="9" fillId="0" borderId="4" xfId="0" applyNumberFormat="1" applyFont="1" applyBorder="1" applyAlignment="1">
      <alignment horizontal="center" vertical="center" wrapText="1"/>
    </xf>
    <xf numFmtId="2" fontId="9" fillId="0" borderId="4" xfId="0" applyNumberFormat="1" applyFont="1" applyBorder="1" applyAlignment="1">
      <alignment horizontal="center" vertical="center"/>
    </xf>
    <xf numFmtId="2" fontId="9" fillId="0" borderId="9" xfId="0" applyNumberFormat="1" applyFont="1" applyBorder="1" applyAlignment="1">
      <alignment horizontal="center" vertical="center"/>
    </xf>
    <xf numFmtId="2" fontId="10" fillId="0" borderId="10" xfId="0" applyNumberFormat="1" applyFont="1" applyBorder="1" applyAlignment="1">
      <alignment horizontal="center" vertical="center" wrapText="1"/>
    </xf>
    <xf numFmtId="9" fontId="9" fillId="0" borderId="4" xfId="0" applyNumberFormat="1" applyFont="1" applyBorder="1" applyAlignment="1">
      <alignment horizontal="center" vertical="center" wrapText="1"/>
    </xf>
    <xf numFmtId="0" fontId="9" fillId="0" borderId="11" xfId="0" applyFont="1" applyBorder="1" applyAlignment="1">
      <alignment wrapText="1"/>
    </xf>
    <xf numFmtId="0" fontId="0" fillId="0" borderId="0" xfId="0" applyAlignment="1">
      <alignment vertical="center" wrapText="1"/>
    </xf>
    <xf numFmtId="0" fontId="9" fillId="2" borderId="4" xfId="0" applyFont="1" applyFill="1" applyBorder="1" applyAlignment="1">
      <alignment horizontal="justify" vertical="center"/>
    </xf>
    <xf numFmtId="2" fontId="9" fillId="2" borderId="4" xfId="0" applyNumberFormat="1" applyFont="1" applyFill="1" applyBorder="1" applyAlignment="1">
      <alignment horizontal="center" vertical="center" wrapText="1"/>
    </xf>
    <xf numFmtId="4" fontId="9" fillId="0" borderId="12" xfId="0" applyNumberFormat="1" applyFont="1" applyBorder="1" applyAlignment="1">
      <alignment horizontal="center" vertical="center" wrapText="1"/>
    </xf>
    <xf numFmtId="0" fontId="9" fillId="0" borderId="11" xfId="0" applyFont="1" applyBorder="1"/>
    <xf numFmtId="0" fontId="9" fillId="0" borderId="13" xfId="0" applyFont="1" applyBorder="1" applyAlignment="1">
      <alignment horizontal="center" vertical="center"/>
    </xf>
    <xf numFmtId="4" fontId="9" fillId="2" borderId="4" xfId="0" applyNumberFormat="1" applyFont="1" applyFill="1" applyBorder="1" applyAlignment="1">
      <alignment horizontal="center" vertical="center"/>
    </xf>
    <xf numFmtId="2" fontId="9" fillId="0" borderId="14" xfId="0" applyNumberFormat="1" applyFont="1" applyBorder="1" applyAlignment="1">
      <alignment horizontal="center" vertical="center"/>
    </xf>
    <xf numFmtId="0" fontId="9" fillId="2" borderId="4" xfId="0" applyFont="1" applyFill="1" applyBorder="1" applyAlignment="1">
      <alignment horizontal="left" vertical="center" wrapText="1"/>
    </xf>
    <xf numFmtId="4" fontId="9" fillId="2" borderId="4" xfId="0" applyNumberFormat="1" applyFont="1" applyFill="1" applyBorder="1" applyAlignment="1">
      <alignment horizontal="center" vertical="center" wrapText="1"/>
    </xf>
    <xf numFmtId="0" fontId="9" fillId="2" borderId="15" xfId="0" applyFont="1" applyFill="1" applyBorder="1" applyAlignment="1">
      <alignment horizontal="center" vertical="center" wrapText="1"/>
    </xf>
    <xf numFmtId="2" fontId="11" fillId="2" borderId="4" xfId="0" applyNumberFormat="1" applyFont="1" applyFill="1" applyBorder="1" applyAlignment="1">
      <alignment horizontal="center" vertical="center" wrapText="1"/>
    </xf>
    <xf numFmtId="2" fontId="11" fillId="2" borderId="16" xfId="0" applyNumberFormat="1" applyFont="1" applyFill="1" applyBorder="1" applyAlignment="1">
      <alignment horizontal="center" vertical="center" wrapText="1"/>
    </xf>
    <xf numFmtId="0" fontId="9" fillId="0" borderId="8" xfId="0" applyFont="1" applyBorder="1" applyAlignment="1">
      <alignment wrapText="1"/>
    </xf>
    <xf numFmtId="0" fontId="9" fillId="0" borderId="0" xfId="0" applyFont="1" applyAlignment="1">
      <alignment vertical="center"/>
    </xf>
    <xf numFmtId="0" fontId="9" fillId="2" borderId="4" xfId="0" applyFont="1" applyFill="1" applyBorder="1" applyAlignment="1">
      <alignment horizontal="center" vertical="center" wrapText="1"/>
    </xf>
    <xf numFmtId="2" fontId="12" fillId="2" borderId="4" xfId="0" applyNumberFormat="1" applyFont="1" applyFill="1" applyBorder="1" applyAlignment="1">
      <alignment horizontal="center" vertical="center" wrapText="1"/>
    </xf>
    <xf numFmtId="9" fontId="9" fillId="2" borderId="17"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2" fontId="9" fillId="0" borderId="15" xfId="0" applyNumberFormat="1" applyFont="1" applyBorder="1" applyAlignment="1">
      <alignment horizontal="center" vertical="center" wrapText="1"/>
    </xf>
    <xf numFmtId="164" fontId="9" fillId="0" borderId="4" xfId="0" applyNumberFormat="1" applyFont="1" applyBorder="1" applyAlignment="1">
      <alignment horizontal="center" vertical="center"/>
    </xf>
    <xf numFmtId="2" fontId="9" fillId="0" borderId="18" xfId="0" applyNumberFormat="1" applyFont="1" applyBorder="1" applyAlignment="1">
      <alignment horizontal="center" vertical="center"/>
    </xf>
    <xf numFmtId="0" fontId="9" fillId="0" borderId="19" xfId="0" applyFont="1" applyBorder="1" applyAlignment="1">
      <alignment horizontal="center" vertical="center" wrapText="1"/>
    </xf>
    <xf numFmtId="164" fontId="9" fillId="0" borderId="4" xfId="0" applyNumberFormat="1" applyFont="1" applyBorder="1" applyAlignment="1">
      <alignment horizontal="center" vertical="center" wrapText="1"/>
    </xf>
    <xf numFmtId="9" fontId="9" fillId="0" borderId="20" xfId="0" applyNumberFormat="1" applyFont="1" applyBorder="1" applyAlignment="1">
      <alignment horizontal="center" vertical="center"/>
    </xf>
    <xf numFmtId="0" fontId="9" fillId="0" borderId="4" xfId="0" applyFont="1" applyBorder="1" applyAlignment="1">
      <alignment horizontal="center" vertical="center" wrapText="1"/>
    </xf>
    <xf numFmtId="2" fontId="9" fillId="0" borderId="21" xfId="0" applyNumberFormat="1" applyFont="1" applyBorder="1" applyAlignment="1">
      <alignment horizontal="center" vertical="center"/>
    </xf>
    <xf numFmtId="0" fontId="10" fillId="0" borderId="4" xfId="0" applyFont="1" applyBorder="1" applyAlignment="1">
      <alignment horizontal="center" vertical="center"/>
    </xf>
    <xf numFmtId="4" fontId="10" fillId="0" borderId="4" xfId="0" applyNumberFormat="1" applyFont="1" applyBorder="1" applyAlignment="1">
      <alignment horizontal="center" vertical="center"/>
    </xf>
    <xf numFmtId="0" fontId="9" fillId="0" borderId="4" xfId="0" applyFont="1" applyBorder="1"/>
    <xf numFmtId="4" fontId="9" fillId="0" borderId="0" xfId="0" applyNumberFormat="1" applyFont="1"/>
    <xf numFmtId="0" fontId="0" fillId="0" borderId="22" xfId="0" applyBorder="1"/>
    <xf numFmtId="0" fontId="9" fillId="0" borderId="22" xfId="0" applyFont="1" applyBorder="1"/>
    <xf numFmtId="2" fontId="9" fillId="0" borderId="23" xfId="0" applyNumberFormat="1" applyFont="1" applyBorder="1"/>
    <xf numFmtId="2" fontId="9" fillId="0" borderId="22" xfId="0" applyNumberFormat="1" applyFont="1" applyBorder="1"/>
    <xf numFmtId="0" fontId="0" fillId="0" borderId="0" xfId="0"/>
    <xf numFmtId="0" fontId="9" fillId="0" borderId="24" xfId="0" applyFont="1" applyBorder="1"/>
    <xf numFmtId="4" fontId="10" fillId="0" borderId="4" xfId="0" applyNumberFormat="1" applyFont="1" applyBorder="1"/>
    <xf numFmtId="0" fontId="13" fillId="0" borderId="0" xfId="0" applyFont="1"/>
    <xf numFmtId="0" fontId="14" fillId="0" borderId="0" xfId="0" applyFont="1" applyAlignment="1">
      <alignment horizontal="center"/>
    </xf>
    <xf numFmtId="0" fontId="13" fillId="0" borderId="0" xfId="0" applyFont="1" applyAlignment="1">
      <alignment horizontal="center"/>
    </xf>
    <xf numFmtId="0" fontId="13" fillId="0" borderId="0" xfId="0" applyFont="1" applyAlignment="1">
      <alignment horizontal="right"/>
    </xf>
    <xf numFmtId="0" fontId="15" fillId="0" borderId="10" xfId="0" applyFont="1" applyBorder="1" applyAlignment="1">
      <alignment horizontal="center" vertical="center" wrapText="1"/>
    </xf>
    <xf numFmtId="0" fontId="13" fillId="0" borderId="10" xfId="0" applyFont="1" applyBorder="1" applyAlignment="1">
      <alignment horizontal="center" vertical="top" wrapText="1"/>
    </xf>
    <xf numFmtId="0" fontId="12" fillId="0" borderId="10" xfId="0" applyFont="1" applyBorder="1" applyAlignment="1">
      <alignment horizontal="center" vertical="top" wrapText="1"/>
    </xf>
    <xf numFmtId="2" fontId="12" fillId="0" borderId="10" xfId="0" applyNumberFormat="1" applyFont="1" applyBorder="1" applyAlignment="1">
      <alignment horizontal="center" vertical="top" wrapText="1"/>
    </xf>
    <xf numFmtId="2" fontId="12" fillId="0" borderId="10" xfId="0" applyNumberFormat="1" applyFont="1" applyBorder="1" applyAlignment="1">
      <alignment horizontal="center" vertical="top"/>
    </xf>
    <xf numFmtId="0" fontId="12" fillId="0" borderId="28" xfId="0" applyFont="1" applyBorder="1" applyAlignment="1">
      <alignment horizontal="center" vertical="top" wrapText="1"/>
    </xf>
    <xf numFmtId="0" fontId="13" fillId="0" borderId="10" xfId="0" applyFont="1" applyBorder="1" applyAlignment="1">
      <alignment vertical="top"/>
    </xf>
    <xf numFmtId="0" fontId="16" fillId="0" borderId="10" xfId="0" applyFont="1" applyBorder="1" applyAlignment="1">
      <alignment vertical="top"/>
    </xf>
    <xf numFmtId="2" fontId="16" fillId="0" borderId="10" xfId="0" applyNumberFormat="1" applyFont="1" applyBorder="1" applyAlignment="1">
      <alignment horizontal="center" vertical="center"/>
    </xf>
    <xf numFmtId="0" fontId="12" fillId="0" borderId="10" xfId="0" applyFont="1" applyBorder="1" applyAlignment="1">
      <alignment horizontal="center" vertical="center"/>
    </xf>
    <xf numFmtId="0" fontId="12" fillId="0" borderId="10" xfId="0" applyFont="1" applyBorder="1" applyAlignment="1">
      <alignment vertical="top"/>
    </xf>
    <xf numFmtId="2" fontId="12" fillId="0" borderId="10" xfId="0" applyNumberFormat="1" applyFont="1" applyBorder="1" applyAlignment="1">
      <alignment horizontal="center" vertical="center"/>
    </xf>
    <xf numFmtId="0" fontId="17" fillId="0" borderId="28" xfId="0" applyFont="1" applyBorder="1" applyAlignment="1">
      <alignment horizontal="center" vertical="top" wrapText="1"/>
    </xf>
    <xf numFmtId="49" fontId="13" fillId="0" borderId="0" xfId="0" applyNumberFormat="1" applyFont="1"/>
    <xf numFmtId="0" fontId="12" fillId="0" borderId="0" xfId="0" applyFont="1"/>
    <xf numFmtId="0" fontId="13" fillId="0" borderId="0" xfId="0" applyFont="1" applyAlignment="1">
      <alignment horizontal="justify"/>
    </xf>
    <xf numFmtId="4" fontId="12" fillId="0" borderId="0" xfId="0" applyNumberFormat="1" applyFont="1"/>
    <xf numFmtId="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2" borderId="29" xfId="0" applyFont="1" applyFill="1" applyBorder="1" applyAlignment="1">
      <alignment horizontal="center" vertical="top" wrapText="1"/>
    </xf>
    <xf numFmtId="0" fontId="4" fillId="2" borderId="7" xfId="0" applyFont="1" applyFill="1" applyBorder="1" applyAlignment="1">
      <alignment horizontal="center" vertical="top" wrapText="1"/>
    </xf>
    <xf numFmtId="4" fontId="6" fillId="2" borderId="1" xfId="0" applyNumberFormat="1" applyFont="1" applyFill="1" applyBorder="1" applyAlignment="1">
      <alignment horizontal="center" vertical="center"/>
    </xf>
    <xf numFmtId="0" fontId="0" fillId="2" borderId="0" xfId="0" applyFill="1" applyBorder="1" applyAlignment="1">
      <alignment horizontal="center"/>
    </xf>
    <xf numFmtId="4" fontId="0" fillId="2" borderId="0" xfId="0" applyNumberFormat="1" applyFill="1" applyBorder="1" applyAlignment="1">
      <alignment horizontal="center"/>
    </xf>
    <xf numFmtId="2" fontId="0" fillId="2" borderId="0" xfId="0" applyNumberFormat="1" applyFill="1" applyBorder="1" applyAlignment="1">
      <alignment horizontal="center"/>
    </xf>
    <xf numFmtId="0" fontId="6" fillId="4"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Alignment="1">
      <alignment horizontal="center"/>
    </xf>
    <xf numFmtId="2" fontId="1" fillId="0" borderId="0" xfId="0" applyNumberFormat="1" applyFont="1" applyAlignment="1">
      <alignment horizontal="center"/>
    </xf>
    <xf numFmtId="0" fontId="1" fillId="2" borderId="0" xfId="0" applyFont="1" applyFill="1" applyAlignment="1">
      <alignment horizont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4" xfId="0" applyFont="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0" fontId="14" fillId="0" borderId="0" xfId="0" applyFont="1" applyAlignment="1">
      <alignment horizontal="center"/>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tabSelected="1" view="pageBreakPreview" zoomScale="55" zoomScaleNormal="70" zoomScaleSheetLayoutView="55" zoomScalePageLayoutView="55" workbookViewId="0">
      <selection activeCell="C45" sqref="C45"/>
    </sheetView>
  </sheetViews>
  <sheetFormatPr defaultColWidth="11.7109375" defaultRowHeight="15" x14ac:dyDescent="0.25"/>
  <cols>
    <col min="1" max="1" width="8.5703125" style="1" customWidth="1"/>
    <col min="2" max="2" width="46.7109375" style="1" customWidth="1"/>
    <col min="3" max="3" width="18.140625" style="1" customWidth="1"/>
    <col min="4" max="4" width="18.42578125" style="1" customWidth="1"/>
    <col min="5" max="5" width="19.42578125" style="2" customWidth="1"/>
    <col min="6" max="6" width="16.5703125" style="1" customWidth="1"/>
    <col min="7" max="7" width="18.85546875" style="3" customWidth="1"/>
    <col min="8" max="8" width="24.5703125" style="1" hidden="1" customWidth="1"/>
    <col min="9" max="9" width="53.42578125" style="1" customWidth="1"/>
    <col min="10" max="10" width="140" style="1" customWidth="1"/>
    <col min="11" max="11" width="11.7109375" customWidth="1"/>
    <col min="12" max="12" width="12.42578125" customWidth="1"/>
  </cols>
  <sheetData>
    <row r="1" spans="1:12" ht="25.5" x14ac:dyDescent="0.35">
      <c r="A1" s="123" t="s">
        <v>108</v>
      </c>
      <c r="B1" s="123"/>
      <c r="C1" s="123"/>
      <c r="D1" s="123"/>
      <c r="E1" s="124"/>
      <c r="F1" s="123"/>
      <c r="G1" s="125"/>
      <c r="H1" s="123"/>
      <c r="I1" s="123"/>
      <c r="J1" s="123"/>
    </row>
    <row r="2" spans="1:12" ht="26.25" x14ac:dyDescent="0.4">
      <c r="A2" s="4"/>
      <c r="B2" s="4"/>
      <c r="C2" s="4"/>
      <c r="D2" s="4"/>
      <c r="E2" s="5"/>
      <c r="F2" s="6"/>
      <c r="G2" s="7"/>
      <c r="H2" s="6"/>
      <c r="I2" s="6"/>
      <c r="J2" s="4"/>
    </row>
    <row r="3" spans="1:12" ht="25.5" customHeight="1" x14ac:dyDescent="0.25">
      <c r="A3" s="126" t="s">
        <v>0</v>
      </c>
      <c r="B3" s="127" t="s">
        <v>1</v>
      </c>
      <c r="C3" s="128" t="s">
        <v>2</v>
      </c>
      <c r="D3" s="128"/>
      <c r="E3" s="128"/>
      <c r="F3" s="129" t="s">
        <v>3</v>
      </c>
      <c r="G3" s="129" t="s">
        <v>4</v>
      </c>
      <c r="H3" s="127" t="s">
        <v>5</v>
      </c>
      <c r="I3" s="130" t="s">
        <v>9</v>
      </c>
      <c r="J3" s="132" t="s">
        <v>109</v>
      </c>
      <c r="K3" s="133"/>
      <c r="L3" s="134"/>
    </row>
    <row r="4" spans="1:12" ht="79.5" customHeight="1" x14ac:dyDescent="0.25">
      <c r="A4" s="126"/>
      <c r="B4" s="127"/>
      <c r="C4" s="128"/>
      <c r="D4" s="8" t="s">
        <v>7</v>
      </c>
      <c r="E4" s="8" t="s">
        <v>8</v>
      </c>
      <c r="F4" s="129"/>
      <c r="G4" s="129"/>
      <c r="H4" s="127"/>
      <c r="I4" s="131"/>
      <c r="J4" s="135"/>
      <c r="K4" s="136"/>
      <c r="L4" s="137"/>
    </row>
    <row r="5" spans="1:12" ht="186.75" hidden="1" customHeight="1" x14ac:dyDescent="0.25">
      <c r="A5" s="9">
        <v>1</v>
      </c>
      <c r="B5" s="10" t="s">
        <v>10</v>
      </c>
      <c r="C5" s="11">
        <f t="shared" ref="C5:C9" si="0">SUM(D5:E5)</f>
        <v>7533509.8099999996</v>
      </c>
      <c r="D5" s="11">
        <v>7121509.8099999996</v>
      </c>
      <c r="E5" s="11">
        <v>412000</v>
      </c>
      <c r="F5" s="12">
        <v>6888888.8799999999</v>
      </c>
      <c r="G5" s="12">
        <f t="shared" ref="G5:G9" si="1">C5-F5</f>
        <v>644620.9299999997</v>
      </c>
      <c r="H5" s="10" t="s">
        <v>11</v>
      </c>
      <c r="I5" s="10"/>
      <c r="J5" s="115" t="s">
        <v>12</v>
      </c>
    </row>
    <row r="6" spans="1:12" ht="144.75" hidden="1" customHeight="1" x14ac:dyDescent="0.25">
      <c r="A6" s="9">
        <v>2</v>
      </c>
      <c r="B6" s="14" t="s">
        <v>13</v>
      </c>
      <c r="C6" s="11">
        <f t="shared" si="0"/>
        <v>7500009</v>
      </c>
      <c r="D6" s="11">
        <v>7124009</v>
      </c>
      <c r="E6" s="11">
        <v>376000</v>
      </c>
      <c r="F6" s="12">
        <v>7419510.7199999997</v>
      </c>
      <c r="G6" s="12">
        <f t="shared" si="1"/>
        <v>80498.280000000261</v>
      </c>
      <c r="H6" s="10" t="s">
        <v>14</v>
      </c>
      <c r="I6" s="10"/>
      <c r="J6" s="13" t="s">
        <v>15</v>
      </c>
    </row>
    <row r="7" spans="1:12" ht="179.25" hidden="1" customHeight="1" x14ac:dyDescent="0.25">
      <c r="A7" s="9">
        <v>3</v>
      </c>
      <c r="B7" s="10" t="s">
        <v>16</v>
      </c>
      <c r="C7" s="15">
        <f t="shared" si="0"/>
        <v>6966400</v>
      </c>
      <c r="D7" s="15">
        <v>6616400</v>
      </c>
      <c r="E7" s="15">
        <v>350000</v>
      </c>
      <c r="F7" s="12">
        <v>6000000</v>
      </c>
      <c r="G7" s="12">
        <f t="shared" si="1"/>
        <v>966400</v>
      </c>
      <c r="H7" s="16" t="s">
        <v>17</v>
      </c>
      <c r="I7" s="16"/>
      <c r="J7" s="13" t="s">
        <v>18</v>
      </c>
    </row>
    <row r="8" spans="1:12" ht="158.25" hidden="1" customHeight="1" x14ac:dyDescent="0.25">
      <c r="A8" s="9">
        <v>4</v>
      </c>
      <c r="B8" s="10" t="s">
        <v>19</v>
      </c>
      <c r="C8" s="15">
        <f t="shared" si="0"/>
        <v>10257157.130000001</v>
      </c>
      <c r="D8" s="15">
        <v>9972157.1300000008</v>
      </c>
      <c r="E8" s="15">
        <v>285000</v>
      </c>
      <c r="F8" s="12">
        <v>9490164.1699999999</v>
      </c>
      <c r="G8" s="12">
        <f t="shared" si="1"/>
        <v>766992.96000000089</v>
      </c>
      <c r="H8" s="10" t="s">
        <v>20</v>
      </c>
      <c r="I8" s="10"/>
      <c r="J8" s="13" t="s">
        <v>21</v>
      </c>
    </row>
    <row r="9" spans="1:12" ht="119.25" hidden="1" customHeight="1" x14ac:dyDescent="0.25">
      <c r="A9" s="9">
        <v>5</v>
      </c>
      <c r="B9" s="10" t="s">
        <v>22</v>
      </c>
      <c r="C9" s="11">
        <f t="shared" si="0"/>
        <v>9946473</v>
      </c>
      <c r="D9" s="11">
        <v>9646473</v>
      </c>
      <c r="E9" s="11">
        <v>300000</v>
      </c>
      <c r="F9" s="12">
        <v>9193000</v>
      </c>
      <c r="G9" s="12">
        <f t="shared" si="1"/>
        <v>753473</v>
      </c>
      <c r="H9" s="10" t="s">
        <v>23</v>
      </c>
      <c r="I9" s="10"/>
      <c r="J9" s="13" t="s">
        <v>24</v>
      </c>
    </row>
    <row r="10" spans="1:12" ht="111" hidden="1" customHeight="1" x14ac:dyDescent="0.25">
      <c r="A10" s="9">
        <v>6</v>
      </c>
      <c r="B10" s="17" t="s">
        <v>25</v>
      </c>
      <c r="C10" s="15">
        <f t="shared" ref="C10:C12" si="2">SUM(D10:E10)</f>
        <v>6413772.7999999998</v>
      </c>
      <c r="D10" s="15">
        <v>6091082.7999999998</v>
      </c>
      <c r="E10" s="15">
        <v>322690</v>
      </c>
      <c r="F10" s="12">
        <v>6413772.7999999998</v>
      </c>
      <c r="G10" s="12">
        <f t="shared" ref="G10:G29" si="3">C10-F10</f>
        <v>0</v>
      </c>
      <c r="H10" s="10" t="s">
        <v>26</v>
      </c>
      <c r="I10" s="10"/>
      <c r="J10" s="18" t="s">
        <v>27</v>
      </c>
    </row>
    <row r="11" spans="1:12" ht="145.5" hidden="1" customHeight="1" x14ac:dyDescent="0.25">
      <c r="A11" s="9">
        <v>7</v>
      </c>
      <c r="B11" s="10" t="s">
        <v>28</v>
      </c>
      <c r="C11" s="15">
        <f t="shared" si="2"/>
        <v>1039596.51</v>
      </c>
      <c r="D11" s="15">
        <v>918296.51</v>
      </c>
      <c r="E11" s="15">
        <v>121300</v>
      </c>
      <c r="F11" s="12">
        <v>3300000</v>
      </c>
      <c r="G11" s="12">
        <f t="shared" si="3"/>
        <v>-2260403.4900000002</v>
      </c>
      <c r="H11" s="10" t="s">
        <v>29</v>
      </c>
      <c r="I11" s="10"/>
      <c r="J11" s="13" t="s">
        <v>30</v>
      </c>
    </row>
    <row r="12" spans="1:12" ht="123" hidden="1" customHeight="1" x14ac:dyDescent="0.25">
      <c r="A12" s="140">
        <v>8</v>
      </c>
      <c r="B12" s="141" t="s">
        <v>31</v>
      </c>
      <c r="C12" s="15">
        <f t="shared" si="2"/>
        <v>3533855.4400000004</v>
      </c>
      <c r="D12" s="15">
        <v>3492319.24</v>
      </c>
      <c r="E12" s="15">
        <v>41536.199999999997</v>
      </c>
      <c r="F12" s="12">
        <v>3358809.23</v>
      </c>
      <c r="G12" s="12">
        <f t="shared" si="3"/>
        <v>175046.21000000043</v>
      </c>
      <c r="H12" s="10" t="s">
        <v>32</v>
      </c>
      <c r="I12" s="10"/>
      <c r="J12" s="13" t="s">
        <v>33</v>
      </c>
    </row>
    <row r="13" spans="1:12" ht="82.5" hidden="1" customHeight="1" x14ac:dyDescent="0.25">
      <c r="A13" s="140"/>
      <c r="B13" s="141"/>
      <c r="C13" s="142">
        <f>SUM(D13:E14)</f>
        <v>720090.94000000006</v>
      </c>
      <c r="D13" s="142">
        <v>711627.14</v>
      </c>
      <c r="E13" s="142">
        <v>8463.7999999999993</v>
      </c>
      <c r="F13" s="12">
        <v>591560.64</v>
      </c>
      <c r="G13" s="138">
        <v>78051.100000000006</v>
      </c>
      <c r="H13" s="139" t="s">
        <v>34</v>
      </c>
      <c r="I13" s="19"/>
      <c r="J13" s="13" t="s">
        <v>35</v>
      </c>
      <c r="K13" s="20"/>
    </row>
    <row r="14" spans="1:12" ht="78.75" hidden="1" customHeight="1" x14ac:dyDescent="0.25">
      <c r="A14" s="140"/>
      <c r="B14" s="141"/>
      <c r="C14" s="142"/>
      <c r="D14" s="142"/>
      <c r="E14" s="142"/>
      <c r="F14" s="12">
        <v>50479.199999999997</v>
      </c>
      <c r="G14" s="138"/>
      <c r="H14" s="139"/>
      <c r="I14" s="19"/>
      <c r="J14" s="21" t="s">
        <v>36</v>
      </c>
    </row>
    <row r="15" spans="1:12" ht="30" hidden="1" customHeight="1" x14ac:dyDescent="0.25">
      <c r="A15" s="9">
        <v>12</v>
      </c>
      <c r="B15" s="10" t="s">
        <v>37</v>
      </c>
      <c r="C15" s="15">
        <v>4350000</v>
      </c>
      <c r="D15" s="15">
        <v>4350000</v>
      </c>
      <c r="E15" s="15">
        <v>0</v>
      </c>
      <c r="F15" s="12">
        <v>0</v>
      </c>
      <c r="G15" s="12"/>
      <c r="H15" s="10" t="s">
        <v>38</v>
      </c>
      <c r="I15" s="10"/>
      <c r="J15" s="22" t="s">
        <v>39</v>
      </c>
    </row>
    <row r="16" spans="1:12" ht="409.5" hidden="1" x14ac:dyDescent="0.25">
      <c r="A16" s="9">
        <v>9</v>
      </c>
      <c r="B16" s="10" t="s">
        <v>40</v>
      </c>
      <c r="C16" s="15">
        <v>3476022.65</v>
      </c>
      <c r="D16" s="15">
        <v>871922.65</v>
      </c>
      <c r="E16" s="15">
        <v>171100</v>
      </c>
      <c r="F16" s="12">
        <v>2709700</v>
      </c>
      <c r="G16" s="12">
        <v>766322.65</v>
      </c>
      <c r="H16" s="10" t="s">
        <v>41</v>
      </c>
      <c r="I16" s="10"/>
      <c r="J16" s="21" t="s">
        <v>42</v>
      </c>
    </row>
    <row r="17" spans="1:12" ht="98.25" hidden="1" customHeight="1" x14ac:dyDescent="0.25">
      <c r="A17" s="9">
        <v>10</v>
      </c>
      <c r="B17" s="14" t="s">
        <v>43</v>
      </c>
      <c r="C17" s="11">
        <v>1588013.82</v>
      </c>
      <c r="D17" s="11">
        <v>1588013.82</v>
      </c>
      <c r="E17" s="11">
        <v>0</v>
      </c>
      <c r="F17" s="12">
        <v>1500000</v>
      </c>
      <c r="G17" s="12">
        <v>88013.82</v>
      </c>
      <c r="H17" s="10" t="s">
        <v>44</v>
      </c>
      <c r="I17" s="10"/>
      <c r="J17" s="116" t="s">
        <v>45</v>
      </c>
    </row>
    <row r="18" spans="1:12" ht="153" customHeight="1" x14ac:dyDescent="0.25">
      <c r="A18" s="23">
        <v>1</v>
      </c>
      <c r="B18" s="24" t="s">
        <v>46</v>
      </c>
      <c r="C18" s="107">
        <v>4207909.97</v>
      </c>
      <c r="D18" s="107">
        <f t="shared" ref="D18:D30" si="4">C18-E18</f>
        <v>4162909.9699999997</v>
      </c>
      <c r="E18" s="107">
        <v>45000</v>
      </c>
      <c r="F18" s="107">
        <v>3550026.44</v>
      </c>
      <c r="G18" s="107">
        <f t="shared" si="3"/>
        <v>657883.5299999998</v>
      </c>
      <c r="H18" s="108" t="s">
        <v>47</v>
      </c>
      <c r="I18" s="108" t="s">
        <v>48</v>
      </c>
      <c r="J18" s="121" t="s">
        <v>118</v>
      </c>
      <c r="K18" s="121"/>
      <c r="L18" s="121"/>
    </row>
    <row r="19" spans="1:12" ht="168" customHeight="1" x14ac:dyDescent="0.25">
      <c r="A19" s="26">
        <v>2</v>
      </c>
      <c r="B19" s="26" t="s">
        <v>49</v>
      </c>
      <c r="C19" s="109">
        <v>9999257.9700000007</v>
      </c>
      <c r="D19" s="107">
        <f t="shared" si="4"/>
        <v>9999257.9700000007</v>
      </c>
      <c r="E19" s="109">
        <v>0</v>
      </c>
      <c r="F19" s="109">
        <v>8226072.6399999997</v>
      </c>
      <c r="G19" s="107">
        <f t="shared" si="3"/>
        <v>1773185.330000001</v>
      </c>
      <c r="H19" s="110" t="s">
        <v>50</v>
      </c>
      <c r="I19" s="110" t="s">
        <v>110</v>
      </c>
      <c r="J19" s="121" t="s">
        <v>124</v>
      </c>
      <c r="K19" s="121"/>
      <c r="L19" s="121"/>
    </row>
    <row r="20" spans="1:12" ht="162" customHeight="1" x14ac:dyDescent="0.25">
      <c r="A20" s="26">
        <v>3</v>
      </c>
      <c r="B20" s="26" t="s">
        <v>51</v>
      </c>
      <c r="C20" s="109">
        <v>9999130</v>
      </c>
      <c r="D20" s="107">
        <f t="shared" si="4"/>
        <v>9999130</v>
      </c>
      <c r="E20" s="109">
        <v>0</v>
      </c>
      <c r="F20" s="109">
        <v>7949000</v>
      </c>
      <c r="G20" s="107">
        <v>1962690.71</v>
      </c>
      <c r="H20" s="111"/>
      <c r="I20" s="110" t="s">
        <v>52</v>
      </c>
      <c r="J20" s="121" t="s">
        <v>115</v>
      </c>
      <c r="K20" s="121"/>
      <c r="L20" s="121"/>
    </row>
    <row r="21" spans="1:12" ht="172.5" customHeight="1" x14ac:dyDescent="0.25">
      <c r="A21" s="26">
        <v>4</v>
      </c>
      <c r="B21" s="26" t="s">
        <v>53</v>
      </c>
      <c r="C21" s="109">
        <v>9990802.3800000008</v>
      </c>
      <c r="D21" s="107">
        <f t="shared" si="4"/>
        <v>9990802.3800000008</v>
      </c>
      <c r="E21" s="109">
        <v>0</v>
      </c>
      <c r="F21" s="109">
        <v>8175548.9299999997</v>
      </c>
      <c r="G21" s="107">
        <f t="shared" si="3"/>
        <v>1815253.4500000011</v>
      </c>
      <c r="H21" s="111"/>
      <c r="I21" s="110" t="s">
        <v>54</v>
      </c>
      <c r="J21" s="121" t="s">
        <v>111</v>
      </c>
      <c r="K21" s="121"/>
      <c r="L21" s="121"/>
    </row>
    <row r="22" spans="1:12" ht="171.75" customHeight="1" x14ac:dyDescent="0.25">
      <c r="A22" s="26">
        <v>5</v>
      </c>
      <c r="B22" s="26" t="s">
        <v>55</v>
      </c>
      <c r="C22" s="109">
        <v>6100057.2599999998</v>
      </c>
      <c r="D22" s="107">
        <f t="shared" si="4"/>
        <v>5830057.2599999998</v>
      </c>
      <c r="E22" s="109">
        <v>270000</v>
      </c>
      <c r="F22" s="109">
        <v>5089000</v>
      </c>
      <c r="G22" s="107">
        <f t="shared" si="3"/>
        <v>1011057.2599999998</v>
      </c>
      <c r="H22" s="111"/>
      <c r="I22" s="110" t="s">
        <v>56</v>
      </c>
      <c r="J22" s="121" t="s">
        <v>119</v>
      </c>
      <c r="K22" s="121"/>
      <c r="L22" s="121"/>
    </row>
    <row r="23" spans="1:12" ht="151.5" customHeight="1" x14ac:dyDescent="0.25">
      <c r="A23" s="26">
        <v>6</v>
      </c>
      <c r="B23" s="26" t="s">
        <v>57</v>
      </c>
      <c r="C23" s="109">
        <v>10000000</v>
      </c>
      <c r="D23" s="107">
        <f t="shared" si="4"/>
        <v>9989800</v>
      </c>
      <c r="E23" s="112">
        <v>10200</v>
      </c>
      <c r="F23" s="112">
        <v>8250166.2000000002</v>
      </c>
      <c r="G23" s="107">
        <f t="shared" si="3"/>
        <v>1749833.7999999998</v>
      </c>
      <c r="H23" s="111"/>
      <c r="I23" s="110" t="s">
        <v>58</v>
      </c>
      <c r="J23" s="121" t="s">
        <v>125</v>
      </c>
      <c r="K23" s="121"/>
      <c r="L23" s="121"/>
    </row>
    <row r="24" spans="1:12" ht="172.5" customHeight="1" x14ac:dyDescent="0.25">
      <c r="A24" s="26">
        <v>7</v>
      </c>
      <c r="B24" s="26" t="s">
        <v>59</v>
      </c>
      <c r="C24" s="109">
        <v>9500004</v>
      </c>
      <c r="D24" s="107">
        <f t="shared" si="4"/>
        <v>9010004</v>
      </c>
      <c r="E24" s="109">
        <v>490000</v>
      </c>
      <c r="F24" s="109">
        <v>8410026.4399999995</v>
      </c>
      <c r="G24" s="107">
        <f t="shared" si="3"/>
        <v>1089977.5600000005</v>
      </c>
      <c r="H24" s="111"/>
      <c r="I24" s="110" t="s">
        <v>60</v>
      </c>
      <c r="J24" s="121" t="s">
        <v>112</v>
      </c>
      <c r="K24" s="121"/>
      <c r="L24" s="121"/>
    </row>
    <row r="25" spans="1:12" ht="180.75" customHeight="1" x14ac:dyDescent="0.25">
      <c r="A25" s="26">
        <v>8</v>
      </c>
      <c r="B25" s="26" t="s">
        <v>61</v>
      </c>
      <c r="C25" s="109">
        <v>4264300.78</v>
      </c>
      <c r="D25" s="107">
        <f t="shared" si="4"/>
        <v>4264300.78</v>
      </c>
      <c r="E25" s="109">
        <v>0</v>
      </c>
      <c r="F25" s="109">
        <v>3668893.51</v>
      </c>
      <c r="G25" s="107">
        <f t="shared" si="3"/>
        <v>595407.27000000048</v>
      </c>
      <c r="H25" s="111"/>
      <c r="I25" s="110" t="s">
        <v>122</v>
      </c>
      <c r="J25" s="121" t="s">
        <v>117</v>
      </c>
      <c r="K25" s="121"/>
      <c r="L25" s="121"/>
    </row>
    <row r="26" spans="1:12" ht="153" customHeight="1" x14ac:dyDescent="0.25">
      <c r="A26" s="26">
        <v>9</v>
      </c>
      <c r="B26" s="26" t="s">
        <v>62</v>
      </c>
      <c r="C26" s="109">
        <v>9700000</v>
      </c>
      <c r="D26" s="107">
        <f t="shared" si="4"/>
        <v>9700000</v>
      </c>
      <c r="E26" s="109">
        <v>0</v>
      </c>
      <c r="F26" s="109">
        <v>8540000</v>
      </c>
      <c r="G26" s="107">
        <v>1160000</v>
      </c>
      <c r="H26" s="111"/>
      <c r="I26" s="110" t="s">
        <v>113</v>
      </c>
      <c r="J26" s="121" t="s">
        <v>114</v>
      </c>
      <c r="K26" s="121"/>
      <c r="L26" s="121"/>
    </row>
    <row r="27" spans="1:12" ht="219.75" customHeight="1" x14ac:dyDescent="0.25">
      <c r="A27" s="27">
        <v>10</v>
      </c>
      <c r="B27" s="25" t="s">
        <v>63</v>
      </c>
      <c r="C27" s="112">
        <v>9999317.9299999997</v>
      </c>
      <c r="D27" s="107">
        <f t="shared" si="4"/>
        <v>9999317.9299999997</v>
      </c>
      <c r="E27" s="112">
        <v>0</v>
      </c>
      <c r="F27" s="112">
        <v>7849263.0099999998</v>
      </c>
      <c r="G27" s="107">
        <f t="shared" si="3"/>
        <v>2150054.92</v>
      </c>
      <c r="H27" s="113"/>
      <c r="I27" s="114" t="s">
        <v>64</v>
      </c>
      <c r="J27" s="121" t="s">
        <v>121</v>
      </c>
      <c r="K27" s="121"/>
      <c r="L27" s="121"/>
    </row>
    <row r="28" spans="1:12" ht="171" customHeight="1" x14ac:dyDescent="0.25">
      <c r="A28" s="26">
        <v>11</v>
      </c>
      <c r="B28" s="26" t="s">
        <v>65</v>
      </c>
      <c r="C28" s="109">
        <v>7038210</v>
      </c>
      <c r="D28" s="107">
        <f t="shared" si="4"/>
        <v>6538498</v>
      </c>
      <c r="E28" s="109">
        <v>499712</v>
      </c>
      <c r="F28" s="109">
        <v>5951303.6600000001</v>
      </c>
      <c r="G28" s="107">
        <f t="shared" si="3"/>
        <v>1086906.3399999999</v>
      </c>
      <c r="H28" s="111"/>
      <c r="I28" s="110" t="s">
        <v>66</v>
      </c>
      <c r="J28" s="121" t="s">
        <v>120</v>
      </c>
      <c r="K28" s="121"/>
      <c r="L28" s="121"/>
    </row>
    <row r="29" spans="1:12" ht="156.75" customHeight="1" x14ac:dyDescent="0.25">
      <c r="A29" s="26">
        <v>12</v>
      </c>
      <c r="B29" s="26" t="s">
        <v>67</v>
      </c>
      <c r="C29" s="109">
        <v>1076000</v>
      </c>
      <c r="D29" s="107">
        <f t="shared" si="4"/>
        <v>1076000</v>
      </c>
      <c r="E29" s="109">
        <v>0</v>
      </c>
      <c r="F29" s="109">
        <v>1000680</v>
      </c>
      <c r="G29" s="107">
        <f t="shared" si="3"/>
        <v>75320</v>
      </c>
      <c r="H29" s="111"/>
      <c r="I29" s="110" t="s">
        <v>68</v>
      </c>
      <c r="J29" s="121" t="s">
        <v>123</v>
      </c>
      <c r="K29" s="121"/>
      <c r="L29" s="121"/>
    </row>
    <row r="30" spans="1:12" ht="160.5" customHeight="1" x14ac:dyDescent="0.25">
      <c r="A30" s="26">
        <v>13</v>
      </c>
      <c r="B30" s="26" t="s">
        <v>69</v>
      </c>
      <c r="C30" s="109">
        <v>8018502.1600000001</v>
      </c>
      <c r="D30" s="107">
        <f t="shared" si="4"/>
        <v>7953502.1600000001</v>
      </c>
      <c r="E30" s="109">
        <v>65000</v>
      </c>
      <c r="F30" s="117">
        <v>3850000</v>
      </c>
      <c r="G30" s="117">
        <v>4168502.16</v>
      </c>
      <c r="H30" s="111"/>
      <c r="I30" s="110" t="s">
        <v>70</v>
      </c>
      <c r="J30" s="122" t="s">
        <v>116</v>
      </c>
      <c r="K30" s="122"/>
      <c r="L30" s="122"/>
    </row>
    <row r="31" spans="1:12" s="28" customFormat="1" x14ac:dyDescent="0.25">
      <c r="A31" s="3"/>
      <c r="B31" s="3"/>
      <c r="C31" s="29"/>
      <c r="D31" s="29"/>
      <c r="E31" s="29"/>
      <c r="F31" s="29"/>
      <c r="G31" s="29"/>
      <c r="H31" s="3"/>
      <c r="I31" s="3"/>
      <c r="J31" s="30"/>
    </row>
    <row r="32" spans="1:12" s="28" customFormat="1" x14ac:dyDescent="0.25">
      <c r="A32" s="3"/>
      <c r="B32" s="3"/>
      <c r="C32" s="29"/>
      <c r="D32" s="29"/>
      <c r="E32" s="29"/>
      <c r="F32" s="29"/>
      <c r="G32" s="29"/>
      <c r="H32" s="3"/>
      <c r="I32" s="3"/>
      <c r="J32" s="30"/>
    </row>
    <row r="33" spans="1:10" s="28" customFormat="1" x14ac:dyDescent="0.25">
      <c r="A33" s="3"/>
      <c r="B33" s="3"/>
      <c r="C33" s="29"/>
      <c r="D33" s="29"/>
      <c r="E33" s="29"/>
      <c r="F33" s="29"/>
      <c r="G33" s="29"/>
      <c r="H33" s="3"/>
      <c r="I33" s="3"/>
      <c r="J33" s="30"/>
    </row>
    <row r="34" spans="1:10" s="28" customFormat="1" x14ac:dyDescent="0.25">
      <c r="A34" s="3"/>
      <c r="B34" s="118"/>
      <c r="C34" s="119"/>
      <c r="D34" s="119"/>
      <c r="E34" s="119"/>
      <c r="F34" s="119"/>
      <c r="G34" s="119"/>
      <c r="H34" s="118"/>
      <c r="I34" s="118"/>
      <c r="J34" s="30"/>
    </row>
    <row r="35" spans="1:10" s="28" customFormat="1" x14ac:dyDescent="0.25">
      <c r="A35" s="3"/>
      <c r="B35" s="118"/>
      <c r="C35" s="119"/>
      <c r="D35" s="119"/>
      <c r="E35" s="119"/>
      <c r="F35" s="119"/>
      <c r="G35" s="119"/>
      <c r="H35" s="118"/>
      <c r="I35" s="118"/>
      <c r="J35" s="30"/>
    </row>
    <row r="36" spans="1:10" s="28" customFormat="1" x14ac:dyDescent="0.25">
      <c r="A36" s="3"/>
      <c r="B36" s="118"/>
      <c r="C36" s="119"/>
      <c r="D36" s="119"/>
      <c r="E36" s="119"/>
      <c r="F36" s="119"/>
      <c r="G36" s="119"/>
      <c r="H36" s="118"/>
      <c r="I36" s="118"/>
      <c r="J36" s="3"/>
    </row>
    <row r="37" spans="1:10" s="28" customFormat="1" x14ac:dyDescent="0.25">
      <c r="A37" s="3"/>
      <c r="B37" s="118"/>
      <c r="C37" s="119"/>
      <c r="D37" s="119"/>
      <c r="E37" s="119"/>
      <c r="F37" s="119"/>
      <c r="G37" s="119"/>
      <c r="H37" s="118"/>
      <c r="I37" s="118"/>
      <c r="J37" s="3"/>
    </row>
    <row r="38" spans="1:10" s="28" customFormat="1" x14ac:dyDescent="0.25">
      <c r="A38" s="3"/>
      <c r="B38" s="118"/>
      <c r="C38" s="119"/>
      <c r="D38" s="119"/>
      <c r="E38" s="119"/>
      <c r="F38" s="119"/>
      <c r="G38" s="119"/>
      <c r="H38" s="118"/>
      <c r="I38" s="118"/>
      <c r="J38" s="3"/>
    </row>
    <row r="39" spans="1:10" s="28" customFormat="1" x14ac:dyDescent="0.25">
      <c r="A39" s="3"/>
      <c r="B39" s="118"/>
      <c r="C39" s="119"/>
      <c r="D39" s="119"/>
      <c r="E39" s="119"/>
      <c r="F39" s="119"/>
      <c r="G39" s="119"/>
      <c r="H39" s="118"/>
      <c r="I39" s="118"/>
      <c r="J39" s="3"/>
    </row>
    <row r="40" spans="1:10" s="28" customFormat="1" x14ac:dyDescent="0.25">
      <c r="A40" s="3"/>
      <c r="B40" s="118"/>
      <c r="C40" s="119"/>
      <c r="D40" s="119"/>
      <c r="E40" s="119"/>
      <c r="F40" s="119"/>
      <c r="G40" s="119"/>
      <c r="H40" s="118"/>
      <c r="I40" s="118"/>
      <c r="J40" s="3"/>
    </row>
    <row r="41" spans="1:10" s="28" customFormat="1" x14ac:dyDescent="0.25">
      <c r="A41" s="3"/>
      <c r="B41" s="118"/>
      <c r="C41" s="119"/>
      <c r="D41" s="119"/>
      <c r="E41" s="119"/>
      <c r="F41" s="119"/>
      <c r="G41" s="119"/>
      <c r="H41" s="118"/>
      <c r="I41" s="118"/>
      <c r="J41" s="3"/>
    </row>
    <row r="42" spans="1:10" s="28" customFormat="1" x14ac:dyDescent="0.25">
      <c r="A42" s="3"/>
      <c r="B42" s="118"/>
      <c r="C42" s="119"/>
      <c r="D42" s="119"/>
      <c r="E42" s="119"/>
      <c r="F42" s="119"/>
      <c r="G42" s="119"/>
      <c r="H42" s="118"/>
      <c r="I42" s="118"/>
      <c r="J42" s="3"/>
    </row>
    <row r="43" spans="1:10" s="28" customFormat="1" x14ac:dyDescent="0.25">
      <c r="A43" s="3"/>
      <c r="B43" s="118"/>
      <c r="C43" s="119"/>
      <c r="D43" s="119"/>
      <c r="E43" s="119"/>
      <c r="F43" s="119"/>
      <c r="G43" s="119"/>
      <c r="H43" s="118"/>
      <c r="I43" s="118"/>
      <c r="J43" s="3"/>
    </row>
    <row r="44" spans="1:10" s="28" customFormat="1" x14ac:dyDescent="0.25">
      <c r="A44" s="3"/>
      <c r="B44" s="118"/>
      <c r="C44" s="119"/>
      <c r="D44" s="119"/>
      <c r="E44" s="119"/>
      <c r="F44" s="119"/>
      <c r="G44" s="119"/>
      <c r="H44" s="118"/>
      <c r="I44" s="118"/>
      <c r="J44" s="3"/>
    </row>
    <row r="45" spans="1:10" s="28" customFormat="1" x14ac:dyDescent="0.25">
      <c r="A45" s="3"/>
      <c r="B45" s="118"/>
      <c r="C45" s="119"/>
      <c r="D45" s="119"/>
      <c r="E45" s="119"/>
      <c r="F45" s="119"/>
      <c r="G45" s="119"/>
      <c r="H45" s="118"/>
      <c r="I45" s="118"/>
      <c r="J45" s="3"/>
    </row>
    <row r="46" spans="1:10" s="28" customFormat="1" x14ac:dyDescent="0.25">
      <c r="A46" s="3"/>
      <c r="B46" s="118"/>
      <c r="C46" s="119"/>
      <c r="D46" s="119"/>
      <c r="E46" s="119"/>
      <c r="F46" s="119"/>
      <c r="G46" s="119"/>
      <c r="H46" s="118"/>
      <c r="I46" s="118"/>
      <c r="J46" s="3"/>
    </row>
    <row r="47" spans="1:10" s="28" customFormat="1" x14ac:dyDescent="0.25">
      <c r="A47" s="3"/>
      <c r="B47" s="118"/>
      <c r="C47" s="118"/>
      <c r="D47" s="118"/>
      <c r="E47" s="120"/>
      <c r="F47" s="118"/>
      <c r="G47" s="118"/>
      <c r="H47" s="118"/>
      <c r="I47" s="118"/>
      <c r="J47" s="3"/>
    </row>
    <row r="48" spans="1:10" s="28" customFormat="1" x14ac:dyDescent="0.25">
      <c r="A48" s="3"/>
      <c r="B48" s="118"/>
      <c r="C48" s="118"/>
      <c r="D48" s="118"/>
      <c r="E48" s="120"/>
      <c r="F48" s="118"/>
      <c r="G48" s="118"/>
      <c r="H48" s="118"/>
      <c r="I48" s="118"/>
      <c r="J48" s="3"/>
    </row>
    <row r="49" spans="1:10" s="28" customFormat="1" x14ac:dyDescent="0.25">
      <c r="A49" s="3"/>
      <c r="B49" s="118"/>
      <c r="C49" s="118"/>
      <c r="D49" s="118"/>
      <c r="E49" s="120"/>
      <c r="F49" s="118"/>
      <c r="G49" s="118"/>
      <c r="H49" s="118"/>
      <c r="I49" s="118"/>
      <c r="J49" s="3"/>
    </row>
    <row r="50" spans="1:10" s="28" customFormat="1" x14ac:dyDescent="0.25">
      <c r="A50" s="3"/>
      <c r="B50" s="118"/>
      <c r="C50" s="118"/>
      <c r="D50" s="118"/>
      <c r="E50" s="120"/>
      <c r="F50" s="118"/>
      <c r="G50" s="118"/>
      <c r="H50" s="118"/>
      <c r="I50" s="118"/>
      <c r="J50" s="3"/>
    </row>
    <row r="51" spans="1:10" s="28" customFormat="1" x14ac:dyDescent="0.25">
      <c r="A51" s="3"/>
      <c r="B51" s="118"/>
      <c r="C51" s="118"/>
      <c r="D51" s="118"/>
      <c r="E51" s="120"/>
      <c r="F51" s="118"/>
      <c r="G51" s="118"/>
      <c r="H51" s="118"/>
      <c r="I51" s="118"/>
      <c r="J51" s="3"/>
    </row>
    <row r="52" spans="1:10" s="28" customFormat="1" x14ac:dyDescent="0.25">
      <c r="A52" s="3"/>
      <c r="B52" s="118"/>
      <c r="C52" s="118"/>
      <c r="D52" s="118"/>
      <c r="E52" s="120"/>
      <c r="F52" s="118"/>
      <c r="G52" s="118"/>
      <c r="H52" s="118"/>
      <c r="I52" s="118"/>
      <c r="J52" s="3"/>
    </row>
    <row r="53" spans="1:10" s="28" customFormat="1" x14ac:dyDescent="0.25">
      <c r="A53" s="3"/>
      <c r="B53" s="3"/>
      <c r="C53" s="3"/>
      <c r="D53" s="3"/>
      <c r="E53" s="31"/>
      <c r="F53" s="3"/>
      <c r="G53" s="3"/>
      <c r="H53" s="3"/>
      <c r="I53" s="3"/>
      <c r="J53" s="3"/>
    </row>
    <row r="54" spans="1:10" s="28" customFormat="1" x14ac:dyDescent="0.25">
      <c r="A54" s="3"/>
      <c r="B54" s="3"/>
      <c r="C54" s="3"/>
      <c r="D54" s="3"/>
      <c r="E54" s="31"/>
      <c r="F54" s="3"/>
      <c r="G54" s="3"/>
      <c r="H54" s="3"/>
      <c r="I54" s="3"/>
      <c r="J54" s="3"/>
    </row>
    <row r="55" spans="1:10" s="28" customFormat="1" x14ac:dyDescent="0.25">
      <c r="A55" s="3"/>
      <c r="B55" s="3"/>
      <c r="C55" s="3"/>
      <c r="D55" s="3"/>
      <c r="E55" s="31"/>
      <c r="F55" s="3"/>
      <c r="G55" s="3"/>
      <c r="H55" s="3"/>
      <c r="I55" s="3"/>
      <c r="J55" s="3"/>
    </row>
    <row r="56" spans="1:10" s="28" customFormat="1" x14ac:dyDescent="0.25">
      <c r="A56" s="3"/>
      <c r="B56" s="3"/>
      <c r="C56" s="3"/>
      <c r="D56" s="3"/>
      <c r="E56" s="31"/>
      <c r="F56" s="3"/>
      <c r="G56" s="3"/>
      <c r="H56" s="3"/>
      <c r="I56" s="3"/>
      <c r="J56" s="3"/>
    </row>
    <row r="57" spans="1:10" s="28" customFormat="1" x14ac:dyDescent="0.25">
      <c r="A57" s="3"/>
      <c r="B57" s="3"/>
      <c r="C57" s="3"/>
      <c r="D57" s="3"/>
      <c r="E57" s="31"/>
      <c r="F57" s="3"/>
      <c r="G57" s="3"/>
      <c r="H57" s="3"/>
      <c r="I57" s="3"/>
      <c r="J57" s="3"/>
    </row>
    <row r="58" spans="1:10" s="28" customFormat="1" x14ac:dyDescent="0.25">
      <c r="A58" s="3"/>
      <c r="B58" s="3"/>
      <c r="C58" s="3"/>
      <c r="D58" s="3"/>
      <c r="E58" s="31"/>
      <c r="F58" s="3"/>
      <c r="G58" s="3"/>
      <c r="H58" s="3"/>
      <c r="I58" s="3"/>
      <c r="J58" s="3"/>
    </row>
    <row r="59" spans="1:10" s="28" customFormat="1" x14ac:dyDescent="0.25">
      <c r="A59" s="3"/>
      <c r="B59" s="3"/>
      <c r="C59" s="3"/>
      <c r="D59" s="3"/>
      <c r="E59" s="31"/>
      <c r="F59" s="3"/>
      <c r="G59" s="3"/>
      <c r="H59" s="3"/>
      <c r="I59" s="3"/>
      <c r="J59" s="3"/>
    </row>
    <row r="60" spans="1:10" s="28" customFormat="1" x14ac:dyDescent="0.25">
      <c r="A60" s="3"/>
      <c r="B60" s="3"/>
      <c r="C60" s="3"/>
      <c r="D60" s="3"/>
      <c r="E60" s="31"/>
      <c r="F60" s="3"/>
      <c r="G60" s="3"/>
      <c r="H60" s="3"/>
      <c r="I60" s="3"/>
      <c r="J60" s="3"/>
    </row>
    <row r="61" spans="1:10" s="28" customFormat="1" x14ac:dyDescent="0.25">
      <c r="A61" s="3"/>
      <c r="B61" s="3"/>
      <c r="C61" s="3"/>
      <c r="D61" s="3"/>
      <c r="E61" s="31"/>
      <c r="F61" s="3"/>
      <c r="G61" s="3"/>
      <c r="H61" s="3"/>
      <c r="I61" s="3"/>
      <c r="J61" s="3"/>
    </row>
    <row r="62" spans="1:10" s="28" customFormat="1" x14ac:dyDescent="0.25">
      <c r="A62" s="3"/>
      <c r="B62" s="3"/>
      <c r="C62" s="3"/>
      <c r="D62" s="3"/>
      <c r="E62" s="31"/>
      <c r="F62" s="3"/>
      <c r="G62" s="3"/>
      <c r="H62" s="3"/>
      <c r="I62" s="3"/>
      <c r="J62" s="3"/>
    </row>
    <row r="63" spans="1:10" s="28" customFormat="1" x14ac:dyDescent="0.25">
      <c r="A63" s="3"/>
      <c r="B63" s="3"/>
      <c r="C63" s="3"/>
      <c r="D63" s="3"/>
      <c r="E63" s="31"/>
      <c r="F63" s="3"/>
      <c r="G63" s="3"/>
      <c r="H63" s="3"/>
      <c r="I63" s="3"/>
      <c r="J63" s="3"/>
    </row>
    <row r="64" spans="1:10" s="28" customFormat="1" x14ac:dyDescent="0.25">
      <c r="A64" s="3"/>
      <c r="B64" s="3"/>
      <c r="C64" s="3"/>
      <c r="D64" s="3"/>
      <c r="E64" s="31"/>
      <c r="F64" s="3"/>
      <c r="G64" s="3"/>
      <c r="H64" s="3"/>
      <c r="I64" s="3"/>
      <c r="J64" s="3"/>
    </row>
    <row r="65" spans="1:10" s="28" customFormat="1" x14ac:dyDescent="0.25">
      <c r="A65" s="3"/>
      <c r="B65" s="3"/>
      <c r="C65" s="3"/>
      <c r="D65" s="3"/>
      <c r="E65" s="31"/>
      <c r="F65" s="3"/>
      <c r="G65" s="3"/>
      <c r="H65" s="3"/>
      <c r="I65" s="3"/>
      <c r="J65" s="3"/>
    </row>
    <row r="66" spans="1:10" s="28" customFormat="1" x14ac:dyDescent="0.25">
      <c r="A66" s="3"/>
      <c r="B66" s="3"/>
      <c r="C66" s="3"/>
      <c r="D66" s="3"/>
      <c r="E66" s="31"/>
      <c r="F66" s="3"/>
      <c r="G66" s="3"/>
      <c r="H66" s="3"/>
      <c r="I66" s="3"/>
      <c r="J66" s="3"/>
    </row>
    <row r="67" spans="1:10" s="28" customFormat="1" x14ac:dyDescent="0.25">
      <c r="A67" s="3"/>
      <c r="B67" s="3"/>
      <c r="C67" s="3"/>
      <c r="D67" s="3"/>
      <c r="E67" s="31"/>
      <c r="F67" s="3"/>
      <c r="G67" s="3"/>
      <c r="H67" s="3"/>
      <c r="I67" s="3"/>
      <c r="J67" s="3"/>
    </row>
    <row r="68" spans="1:10" s="28" customFormat="1" x14ac:dyDescent="0.25">
      <c r="A68" s="3"/>
      <c r="B68" s="3"/>
      <c r="C68" s="3"/>
      <c r="D68" s="3"/>
      <c r="E68" s="31"/>
      <c r="F68" s="3"/>
      <c r="G68" s="3"/>
      <c r="H68" s="3"/>
      <c r="I68" s="3"/>
      <c r="J68" s="3"/>
    </row>
    <row r="69" spans="1:10" s="28" customFormat="1" x14ac:dyDescent="0.25">
      <c r="A69" s="3"/>
      <c r="B69" s="3"/>
      <c r="C69" s="3"/>
      <c r="D69" s="3"/>
      <c r="E69" s="31"/>
      <c r="F69" s="3"/>
      <c r="G69" s="3"/>
      <c r="H69" s="3"/>
      <c r="I69" s="3"/>
      <c r="J69" s="3"/>
    </row>
    <row r="70" spans="1:10" s="28" customFormat="1" x14ac:dyDescent="0.25">
      <c r="A70" s="3"/>
      <c r="B70" s="3"/>
      <c r="C70" s="3"/>
      <c r="D70" s="3"/>
      <c r="E70" s="31"/>
      <c r="F70" s="3"/>
      <c r="G70" s="3"/>
      <c r="H70" s="3"/>
      <c r="I70" s="3"/>
      <c r="J70" s="3"/>
    </row>
    <row r="71" spans="1:10" s="28" customFormat="1" x14ac:dyDescent="0.25">
      <c r="A71" s="3"/>
      <c r="B71" s="3"/>
      <c r="C71" s="3"/>
      <c r="D71" s="3"/>
      <c r="E71" s="31"/>
      <c r="F71" s="3"/>
      <c r="G71" s="3"/>
      <c r="H71" s="3"/>
      <c r="I71" s="3"/>
      <c r="J71" s="3"/>
    </row>
    <row r="72" spans="1:10" s="28" customFormat="1" x14ac:dyDescent="0.25">
      <c r="A72" s="3"/>
      <c r="B72" s="3"/>
      <c r="C72" s="3"/>
      <c r="D72" s="3"/>
      <c r="E72" s="31"/>
      <c r="F72" s="3"/>
      <c r="G72" s="3"/>
      <c r="H72" s="3"/>
      <c r="I72" s="3"/>
      <c r="J72" s="3"/>
    </row>
    <row r="73" spans="1:10" s="28" customFormat="1" x14ac:dyDescent="0.25">
      <c r="A73" s="3"/>
      <c r="B73" s="3"/>
      <c r="C73" s="3"/>
      <c r="D73" s="3"/>
      <c r="E73" s="31"/>
      <c r="F73" s="3"/>
      <c r="G73" s="3"/>
      <c r="H73" s="3"/>
      <c r="I73" s="3"/>
      <c r="J73" s="3"/>
    </row>
    <row r="74" spans="1:10" s="28" customFormat="1" x14ac:dyDescent="0.25">
      <c r="A74" s="3"/>
      <c r="B74" s="3"/>
      <c r="C74" s="3"/>
      <c r="D74" s="3"/>
      <c r="E74" s="31"/>
      <c r="F74" s="3"/>
      <c r="G74" s="3"/>
      <c r="H74" s="3"/>
      <c r="I74" s="3"/>
      <c r="J74" s="3"/>
    </row>
    <row r="75" spans="1:10" s="28" customFormat="1" x14ac:dyDescent="0.25">
      <c r="A75" s="3"/>
      <c r="B75" s="3"/>
      <c r="C75" s="3"/>
      <c r="D75" s="3"/>
      <c r="E75" s="31"/>
      <c r="F75" s="3"/>
      <c r="G75" s="3"/>
      <c r="H75" s="3"/>
      <c r="I75" s="3"/>
      <c r="J75" s="3"/>
    </row>
    <row r="76" spans="1:10" s="28" customFormat="1" x14ac:dyDescent="0.25">
      <c r="A76" s="3"/>
      <c r="B76" s="3"/>
      <c r="C76" s="3"/>
      <c r="D76" s="3"/>
      <c r="E76" s="31"/>
      <c r="F76" s="3"/>
      <c r="G76" s="3"/>
      <c r="H76" s="3"/>
      <c r="I76" s="3"/>
      <c r="J76" s="3"/>
    </row>
    <row r="77" spans="1:10" s="28" customFormat="1" x14ac:dyDescent="0.25">
      <c r="A77" s="3"/>
      <c r="B77" s="3"/>
      <c r="C77" s="3"/>
      <c r="D77" s="3"/>
      <c r="E77" s="31"/>
      <c r="F77" s="3"/>
      <c r="G77" s="3"/>
      <c r="H77" s="3"/>
      <c r="I77" s="3"/>
      <c r="J77" s="3"/>
    </row>
    <row r="78" spans="1:10" s="28" customFormat="1" x14ac:dyDescent="0.25">
      <c r="A78" s="3"/>
      <c r="B78" s="3"/>
      <c r="C78" s="3"/>
      <c r="D78" s="3"/>
      <c r="E78" s="31"/>
      <c r="F78" s="3"/>
      <c r="G78" s="3"/>
      <c r="H78" s="3"/>
      <c r="I78" s="3"/>
      <c r="J78" s="3"/>
    </row>
    <row r="79" spans="1:10" s="28" customFormat="1" x14ac:dyDescent="0.25">
      <c r="A79" s="3"/>
      <c r="B79" s="3"/>
      <c r="C79" s="3"/>
      <c r="D79" s="3"/>
      <c r="E79" s="31"/>
      <c r="F79" s="3"/>
      <c r="G79" s="3"/>
      <c r="H79" s="3"/>
      <c r="I79" s="3"/>
      <c r="J79" s="3"/>
    </row>
    <row r="80" spans="1:10" s="28" customFormat="1" x14ac:dyDescent="0.25">
      <c r="A80" s="3"/>
      <c r="B80" s="3"/>
      <c r="C80" s="3"/>
      <c r="D80" s="3"/>
      <c r="E80" s="3"/>
      <c r="F80" s="3"/>
      <c r="G80" s="3"/>
      <c r="H80" s="3"/>
      <c r="I80" s="3"/>
      <c r="J80" s="3"/>
    </row>
    <row r="81" spans="1:10" s="28" customFormat="1" x14ac:dyDescent="0.25">
      <c r="A81" s="3"/>
      <c r="B81" s="3"/>
      <c r="C81" s="3"/>
      <c r="D81" s="3"/>
      <c r="E81" s="3"/>
      <c r="F81" s="3"/>
      <c r="G81" s="3"/>
      <c r="H81" s="3"/>
      <c r="I81" s="3"/>
      <c r="J81" s="3"/>
    </row>
    <row r="82" spans="1:10" s="28" customFormat="1" x14ac:dyDescent="0.25">
      <c r="A82" s="3"/>
      <c r="B82" s="3"/>
      <c r="C82" s="3"/>
      <c r="D82" s="3"/>
      <c r="E82" s="3"/>
      <c r="F82" s="3"/>
      <c r="G82" s="3"/>
      <c r="H82" s="3"/>
      <c r="I82" s="3"/>
      <c r="J82" s="3"/>
    </row>
    <row r="83" spans="1:10" s="28" customFormat="1" x14ac:dyDescent="0.25">
      <c r="A83" s="3"/>
      <c r="B83" s="3"/>
      <c r="C83" s="3"/>
      <c r="D83" s="3"/>
      <c r="E83" s="3"/>
      <c r="F83" s="3"/>
      <c r="G83" s="3"/>
      <c r="H83" s="3"/>
      <c r="I83" s="3"/>
      <c r="J83" s="3"/>
    </row>
  </sheetData>
  <mergeCells count="30">
    <mergeCell ref="G13:G14"/>
    <mergeCell ref="H13:H14"/>
    <mergeCell ref="A12:A14"/>
    <mergeCell ref="B12:B14"/>
    <mergeCell ref="C13:C14"/>
    <mergeCell ref="D13:D14"/>
    <mergeCell ref="E13:E14"/>
    <mergeCell ref="A1:J1"/>
    <mergeCell ref="A3:A4"/>
    <mergeCell ref="B3:B4"/>
    <mergeCell ref="C3:C4"/>
    <mergeCell ref="D3:E3"/>
    <mergeCell ref="F3:F4"/>
    <mergeCell ref="G3:G4"/>
    <mergeCell ref="H3:H4"/>
    <mergeCell ref="I3:I4"/>
    <mergeCell ref="J3:L4"/>
    <mergeCell ref="J18:L18"/>
    <mergeCell ref="J19:L19"/>
    <mergeCell ref="J20:L20"/>
    <mergeCell ref="J21:L21"/>
    <mergeCell ref="J22:L22"/>
    <mergeCell ref="J28:L28"/>
    <mergeCell ref="J29:L29"/>
    <mergeCell ref="J30:L30"/>
    <mergeCell ref="J23:L23"/>
    <mergeCell ref="J24:L24"/>
    <mergeCell ref="J25:L25"/>
    <mergeCell ref="J26:L26"/>
    <mergeCell ref="J27:L27"/>
  </mergeCells>
  <pageMargins left="0.39370078740157477" right="0.78740157480314954" top="0.39370078740157477" bottom="0.39370078740157477" header="0.78750000000000009" footer="0.78750000000000009"/>
  <pageSetup paperSize="9" scale="36" fitToHeight="0" orientation="landscape" useFirstPageNumber="1" r:id="rId1"/>
  <headerFooter>
    <oddHeader>&amp;C&amp;"Times New Roman,Regular "&amp;12&amp;A</oddHeader>
    <oddFooter>&amp;C&amp;"Times New Roman,Regular "&amp;12Страница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workbookViewId="0"/>
  </sheetViews>
  <sheetFormatPr defaultRowHeight="15" x14ac:dyDescent="0.25"/>
  <cols>
    <col min="1" max="1" width="5" customWidth="1"/>
    <col min="2" max="2" width="33" customWidth="1"/>
    <col min="3" max="3" width="20" customWidth="1"/>
    <col min="4" max="4" width="15" customWidth="1"/>
    <col min="5" max="5" width="18.42578125" customWidth="1"/>
    <col min="6" max="6" width="26.5703125" customWidth="1"/>
    <col min="7" max="7" width="18.5703125" customWidth="1"/>
    <col min="8" max="8" width="12.28515625" customWidth="1"/>
    <col min="9" max="9" width="14.42578125" customWidth="1"/>
  </cols>
  <sheetData>
    <row r="1" spans="1:11" x14ac:dyDescent="0.25">
      <c r="A1" s="32"/>
      <c r="B1" s="33"/>
      <c r="C1" s="33"/>
      <c r="D1" s="33"/>
      <c r="E1" s="33"/>
      <c r="F1" s="33"/>
      <c r="G1" s="33"/>
      <c r="H1" s="33"/>
      <c r="I1" s="33"/>
      <c r="J1" s="34"/>
      <c r="K1" s="34"/>
    </row>
    <row r="2" spans="1:11" ht="45" x14ac:dyDescent="0.25">
      <c r="A2" s="35"/>
      <c r="B2" s="36" t="s">
        <v>71</v>
      </c>
      <c r="C2" s="37" t="s">
        <v>72</v>
      </c>
      <c r="D2" s="37" t="s">
        <v>73</v>
      </c>
      <c r="E2" s="37" t="s">
        <v>74</v>
      </c>
      <c r="F2" s="38" t="s">
        <v>75</v>
      </c>
      <c r="G2" s="38" t="s">
        <v>76</v>
      </c>
      <c r="H2" s="38" t="s">
        <v>77</v>
      </c>
      <c r="I2" s="38" t="s">
        <v>78</v>
      </c>
      <c r="J2" s="39"/>
      <c r="K2" s="34"/>
    </row>
    <row r="3" spans="1:11" ht="102" customHeight="1" x14ac:dyDescent="0.25">
      <c r="A3" s="40">
        <v>1</v>
      </c>
      <c r="B3" s="41" t="s">
        <v>79</v>
      </c>
      <c r="C3" s="42">
        <v>9967735</v>
      </c>
      <c r="D3" s="43">
        <v>0</v>
      </c>
      <c r="E3" s="43">
        <v>0</v>
      </c>
      <c r="F3" s="44" t="s">
        <v>80</v>
      </c>
      <c r="G3" s="45">
        <v>8721533.5299999993</v>
      </c>
      <c r="H3" s="46">
        <v>1</v>
      </c>
      <c r="I3" s="42">
        <f t="shared" ref="I3:I9" si="0">C3-G3</f>
        <v>1246201.4700000007</v>
      </c>
      <c r="J3" s="47"/>
      <c r="K3" s="48"/>
    </row>
    <row r="4" spans="1:11" ht="93.75" customHeight="1" x14ac:dyDescent="0.25">
      <c r="A4" s="40">
        <v>2</v>
      </c>
      <c r="B4" s="49" t="s">
        <v>81</v>
      </c>
      <c r="C4" s="50">
        <v>9653269</v>
      </c>
      <c r="D4" s="43">
        <v>0</v>
      </c>
      <c r="E4" s="43">
        <v>0</v>
      </c>
      <c r="F4" s="43" t="s">
        <v>80</v>
      </c>
      <c r="G4" s="51" t="e">
        <f>#REF!</f>
        <v>#REF!</v>
      </c>
      <c r="H4" s="46">
        <v>1</v>
      </c>
      <c r="I4" s="42" t="e">
        <f t="shared" si="0"/>
        <v>#REF!</v>
      </c>
      <c r="J4" s="52"/>
      <c r="K4" s="34"/>
    </row>
    <row r="5" spans="1:11" ht="70.5" customHeight="1" x14ac:dyDescent="0.25">
      <c r="A5" s="40">
        <v>3</v>
      </c>
      <c r="B5" s="49" t="s">
        <v>82</v>
      </c>
      <c r="C5" s="50">
        <v>9977502</v>
      </c>
      <c r="D5" s="43">
        <v>0</v>
      </c>
      <c r="E5" s="43">
        <v>0</v>
      </c>
      <c r="F5" s="53" t="s">
        <v>80</v>
      </c>
      <c r="G5" s="54" t="e">
        <f>#REF!</f>
        <v>#REF!</v>
      </c>
      <c r="H5" s="46">
        <v>1</v>
      </c>
      <c r="I5" s="55" t="e">
        <f t="shared" si="0"/>
        <v>#REF!</v>
      </c>
      <c r="J5" s="52"/>
      <c r="K5" s="34"/>
    </row>
    <row r="6" spans="1:11" ht="81" customHeight="1" x14ac:dyDescent="0.25">
      <c r="A6" s="40">
        <v>4</v>
      </c>
      <c r="B6" s="56" t="s">
        <v>83</v>
      </c>
      <c r="C6" s="57">
        <v>3597031</v>
      </c>
      <c r="D6" s="43">
        <v>250000</v>
      </c>
      <c r="E6" s="43">
        <v>0</v>
      </c>
      <c r="F6" s="58" t="s">
        <v>80</v>
      </c>
      <c r="G6" s="59" t="e">
        <f>#REF!</f>
        <v>#REF!</v>
      </c>
      <c r="H6" s="46">
        <v>1</v>
      </c>
      <c r="I6" s="60" t="e">
        <f t="shared" si="0"/>
        <v>#REF!</v>
      </c>
      <c r="J6" s="61"/>
      <c r="K6" s="62"/>
    </row>
    <row r="7" spans="1:11" ht="45.75" customHeight="1" x14ac:dyDescent="0.25">
      <c r="A7" s="40">
        <v>5</v>
      </c>
      <c r="B7" s="63" t="s">
        <v>84</v>
      </c>
      <c r="C7" s="50">
        <v>19957000</v>
      </c>
      <c r="D7" s="43">
        <v>44000</v>
      </c>
      <c r="E7" s="43">
        <v>9978500</v>
      </c>
      <c r="F7" s="58" t="s">
        <v>80</v>
      </c>
      <c r="G7" s="64" t="e">
        <f>#REF!</f>
        <v>#REF!</v>
      </c>
      <c r="H7" s="65">
        <v>0.7</v>
      </c>
      <c r="I7" s="66" t="e">
        <f t="shared" si="0"/>
        <v>#REF!</v>
      </c>
      <c r="J7" s="39"/>
      <c r="K7" s="34"/>
    </row>
    <row r="8" spans="1:11" ht="49.5" customHeight="1" x14ac:dyDescent="0.25">
      <c r="A8" s="40">
        <v>6</v>
      </c>
      <c r="B8" s="49" t="s">
        <v>85</v>
      </c>
      <c r="C8" s="57">
        <v>1187000</v>
      </c>
      <c r="D8" s="43">
        <v>61000</v>
      </c>
      <c r="E8" s="43">
        <v>0</v>
      </c>
      <c r="F8" s="67" t="s">
        <v>86</v>
      </c>
      <c r="G8" s="68">
        <v>1187000</v>
      </c>
      <c r="H8" s="46">
        <v>1</v>
      </c>
      <c r="I8" s="60">
        <f t="shared" si="0"/>
        <v>0</v>
      </c>
      <c r="J8" s="61"/>
      <c r="K8" s="34"/>
    </row>
    <row r="9" spans="1:11" ht="77.25" customHeight="1" x14ac:dyDescent="0.25">
      <c r="A9" s="40">
        <v>7</v>
      </c>
      <c r="B9" s="49" t="s">
        <v>87</v>
      </c>
      <c r="C9" s="50">
        <v>3114381.83</v>
      </c>
      <c r="D9" s="43">
        <v>473386.04000000004</v>
      </c>
      <c r="E9" s="69">
        <v>0</v>
      </c>
      <c r="F9" s="70" t="s">
        <v>88</v>
      </c>
      <c r="G9" s="71">
        <v>3000000</v>
      </c>
      <c r="H9" s="72">
        <v>0.7</v>
      </c>
      <c r="I9" s="66">
        <f t="shared" si="0"/>
        <v>114381.83000000007</v>
      </c>
      <c r="J9" s="39"/>
      <c r="K9" s="34"/>
    </row>
    <row r="10" spans="1:11" ht="52.5" customHeight="1" x14ac:dyDescent="0.25">
      <c r="A10" s="40">
        <v>8</v>
      </c>
      <c r="B10" s="49" t="s">
        <v>89</v>
      </c>
      <c r="C10" s="50">
        <v>11568245.1</v>
      </c>
      <c r="D10" s="43">
        <v>1735236.75</v>
      </c>
      <c r="E10" s="43">
        <v>0</v>
      </c>
      <c r="F10" s="73" t="s">
        <v>90</v>
      </c>
      <c r="G10" s="57">
        <v>11568245.1</v>
      </c>
      <c r="H10" s="46">
        <v>1</v>
      </c>
      <c r="I10" s="74">
        <f>C10-G10</f>
        <v>0</v>
      </c>
      <c r="J10" s="52"/>
      <c r="K10" s="34"/>
    </row>
    <row r="11" spans="1:11" x14ac:dyDescent="0.25">
      <c r="A11" s="35"/>
      <c r="B11" s="75"/>
      <c r="C11" s="76">
        <f>SUM(C3:C10)</f>
        <v>69022163.929999992</v>
      </c>
      <c r="D11" s="76">
        <f>SUM(D3:D10)</f>
        <v>2563622.79</v>
      </c>
      <c r="E11" s="76">
        <f>SUM(E3:E10)</f>
        <v>9978500</v>
      </c>
      <c r="F11" s="76">
        <f>SUM(F3:F10)</f>
        <v>0</v>
      </c>
      <c r="G11" s="76" t="e">
        <f>SUM(G3:G10)</f>
        <v>#REF!</v>
      </c>
      <c r="H11" s="77"/>
      <c r="I11" s="78" t="e">
        <f>I3+I4+I5+I7+I8+I9+I10+I6</f>
        <v>#REF!</v>
      </c>
      <c r="J11" s="52"/>
      <c r="K11" s="34"/>
    </row>
    <row r="12" spans="1:11" x14ac:dyDescent="0.25">
      <c r="A12" s="79"/>
      <c r="B12" s="80"/>
      <c r="C12" s="81"/>
      <c r="D12" s="82"/>
      <c r="E12" s="82"/>
      <c r="F12" s="80"/>
      <c r="G12" s="80"/>
      <c r="H12" s="80"/>
      <c r="I12" s="80"/>
      <c r="J12" s="34"/>
      <c r="K12" s="34"/>
    </row>
    <row r="13" spans="1:11" x14ac:dyDescent="0.25">
      <c r="A13" s="83"/>
      <c r="B13" s="84"/>
      <c r="C13" s="85">
        <f>C11-E11-D11</f>
        <v>56480041.139999993</v>
      </c>
      <c r="D13" s="52"/>
      <c r="E13" s="34"/>
      <c r="F13" s="34"/>
      <c r="G13" s="34"/>
      <c r="H13" s="34"/>
      <c r="J13" s="34"/>
      <c r="K13" s="34"/>
    </row>
  </sheetData>
  <pageMargins left="0.70078740157480324" right="0.70078740157480324" top="0.75196850393700776" bottom="0.75196850393700776" header="0.3" footer="0.3"/>
  <pageSetup paperSize="9" scale="52"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zoomScale="88" workbookViewId="0">
      <selection activeCell="K15" sqref="K15"/>
    </sheetView>
  </sheetViews>
  <sheetFormatPr defaultColWidth="12.28515625" defaultRowHeight="15" x14ac:dyDescent="0.25"/>
  <cols>
    <col min="1" max="1" width="4.5703125" style="86" customWidth="1"/>
    <col min="2" max="2" width="32.28515625" style="86" customWidth="1"/>
    <col min="3" max="3" width="13.85546875" style="86" customWidth="1"/>
    <col min="4" max="4" width="13.5703125" style="86" customWidth="1"/>
    <col min="5" max="5" width="14.28515625" style="86" customWidth="1"/>
    <col min="6" max="6" width="13" style="86" customWidth="1"/>
    <col min="7" max="7" width="12.42578125" style="86" customWidth="1"/>
    <col min="8" max="8" width="16.5703125" style="86" customWidth="1"/>
    <col min="9" max="9" width="43.7109375" style="86" customWidth="1"/>
    <col min="10" max="10" width="28.5703125" style="86" customWidth="1"/>
    <col min="11" max="16384" width="12.28515625" style="86"/>
  </cols>
  <sheetData>
    <row r="1" spans="1:11" ht="18.75" x14ac:dyDescent="0.3">
      <c r="A1" s="143" t="s">
        <v>91</v>
      </c>
      <c r="B1" s="143"/>
      <c r="C1" s="143"/>
      <c r="D1" s="143"/>
      <c r="E1" s="143"/>
      <c r="F1" s="143"/>
      <c r="G1" s="143"/>
      <c r="H1" s="143"/>
      <c r="I1" s="143"/>
    </row>
    <row r="2" spans="1:11" ht="18.75" x14ac:dyDescent="0.3">
      <c r="A2" s="87"/>
      <c r="B2" s="88"/>
      <c r="C2" s="88"/>
      <c r="D2" s="88"/>
    </row>
    <row r="3" spans="1:11" x14ac:dyDescent="0.25">
      <c r="A3" s="88"/>
      <c r="B3" s="88"/>
      <c r="C3" s="88"/>
      <c r="D3" s="88"/>
      <c r="I3" s="89" t="s">
        <v>92</v>
      </c>
    </row>
    <row r="4" spans="1:11" ht="23.85" customHeight="1" x14ac:dyDescent="0.25">
      <c r="A4" s="144" t="s">
        <v>0</v>
      </c>
      <c r="B4" s="145" t="s">
        <v>1</v>
      </c>
      <c r="C4" s="145" t="s">
        <v>2</v>
      </c>
      <c r="D4" s="145" t="s">
        <v>93</v>
      </c>
      <c r="E4" s="145"/>
      <c r="F4" s="145" t="s">
        <v>3</v>
      </c>
      <c r="G4" s="145" t="s">
        <v>94</v>
      </c>
      <c r="H4" s="145" t="s">
        <v>5</v>
      </c>
      <c r="I4" s="146" t="s">
        <v>6</v>
      </c>
    </row>
    <row r="5" spans="1:11" ht="44.85" customHeight="1" x14ac:dyDescent="0.25">
      <c r="A5" s="144"/>
      <c r="B5" s="145"/>
      <c r="C5" s="145"/>
      <c r="D5" s="90" t="s">
        <v>7</v>
      </c>
      <c r="E5" s="90" t="s">
        <v>8</v>
      </c>
      <c r="F5" s="145"/>
      <c r="G5" s="145"/>
      <c r="H5" s="145"/>
      <c r="I5" s="146"/>
    </row>
    <row r="6" spans="1:11" ht="107.65" customHeight="1" x14ac:dyDescent="0.25">
      <c r="A6" s="91">
        <v>1</v>
      </c>
      <c r="B6" s="92" t="s">
        <v>95</v>
      </c>
      <c r="C6" s="93">
        <v>7495507.2000000002</v>
      </c>
      <c r="D6" s="93">
        <f>C6-E6</f>
        <v>7327507.2000000002</v>
      </c>
      <c r="E6" s="93">
        <v>168000</v>
      </c>
      <c r="F6" s="93">
        <v>5900797.1100000003</v>
      </c>
      <c r="G6" s="94">
        <f t="shared" ref="G6:G7" si="0">C6-F6</f>
        <v>1594710.0899999999</v>
      </c>
      <c r="H6" s="92" t="s">
        <v>96</v>
      </c>
      <c r="I6" s="95" t="s">
        <v>97</v>
      </c>
    </row>
    <row r="7" spans="1:11" x14ac:dyDescent="0.25">
      <c r="A7" s="96"/>
      <c r="B7" s="97" t="s">
        <v>98</v>
      </c>
      <c r="C7" s="98">
        <f>SUM(C6:C6)</f>
        <v>7495507.2000000002</v>
      </c>
      <c r="D7" s="98">
        <f>SUM(D6:D6)</f>
        <v>7327507.2000000002</v>
      </c>
      <c r="E7" s="98">
        <f>SUM(E6:E6)</f>
        <v>168000</v>
      </c>
      <c r="F7" s="98">
        <f>SUM(F6:F6)</f>
        <v>5900797.1100000003</v>
      </c>
      <c r="G7" s="98">
        <f t="shared" si="0"/>
        <v>1594710.0899999999</v>
      </c>
      <c r="H7" s="99"/>
      <c r="I7" s="100"/>
    </row>
    <row r="8" spans="1:11" x14ac:dyDescent="0.25">
      <c r="A8" s="96"/>
      <c r="B8" s="100"/>
      <c r="C8" s="101"/>
      <c r="D8" s="101"/>
      <c r="E8" s="101"/>
      <c r="F8" s="101"/>
      <c r="G8" s="101"/>
      <c r="H8" s="99"/>
      <c r="I8" s="100"/>
    </row>
    <row r="9" spans="1:11" ht="110.25" customHeight="1" x14ac:dyDescent="0.25">
      <c r="A9" s="91">
        <v>2</v>
      </c>
      <c r="B9" s="92" t="s">
        <v>99</v>
      </c>
      <c r="C9" s="93">
        <v>5060000</v>
      </c>
      <c r="D9" s="93">
        <f>C9-E9</f>
        <v>4780000</v>
      </c>
      <c r="E9" s="93">
        <v>280000</v>
      </c>
      <c r="F9" s="93">
        <v>5009400</v>
      </c>
      <c r="G9" s="92" t="s">
        <v>34</v>
      </c>
      <c r="H9" s="92" t="s">
        <v>100</v>
      </c>
      <c r="I9" s="102" t="s">
        <v>101</v>
      </c>
    </row>
    <row r="10" spans="1:11" x14ac:dyDescent="0.25">
      <c r="A10" s="96"/>
      <c r="B10" s="97" t="s">
        <v>98</v>
      </c>
      <c r="C10" s="98">
        <f>SUM(C9:C9)</f>
        <v>5060000</v>
      </c>
      <c r="D10" s="98">
        <f>SUM(D9:D9)</f>
        <v>4780000</v>
      </c>
      <c r="E10" s="98">
        <f>SUM(E9:E9)</f>
        <v>280000</v>
      </c>
      <c r="F10" s="98">
        <f>SUM(F9:F9)</f>
        <v>5009400</v>
      </c>
      <c r="G10" s="98">
        <f>C10-F10</f>
        <v>50600</v>
      </c>
      <c r="H10" s="99"/>
      <c r="I10" s="100"/>
    </row>
    <row r="11" spans="1:11" x14ac:dyDescent="0.25">
      <c r="A11" s="96"/>
      <c r="B11" s="100"/>
      <c r="C11" s="101"/>
      <c r="D11" s="101"/>
      <c r="E11" s="101"/>
      <c r="F11" s="101"/>
      <c r="G11" s="101"/>
      <c r="H11" s="99"/>
      <c r="I11" s="100"/>
    </row>
    <row r="12" spans="1:11" ht="202.7" customHeight="1" x14ac:dyDescent="0.25">
      <c r="A12" s="91">
        <v>3</v>
      </c>
      <c r="B12" s="92" t="s">
        <v>102</v>
      </c>
      <c r="C12" s="93">
        <v>3404163</v>
      </c>
      <c r="D12" s="93">
        <f>C12-E12</f>
        <v>3014163</v>
      </c>
      <c r="E12" s="93">
        <v>390000</v>
      </c>
      <c r="F12" s="93">
        <v>3404131</v>
      </c>
      <c r="G12" s="93">
        <f t="shared" ref="G12:G16" si="1">C12-F12</f>
        <v>32</v>
      </c>
      <c r="H12" s="92" t="s">
        <v>103</v>
      </c>
      <c r="I12" s="102" t="s">
        <v>104</v>
      </c>
      <c r="J12" s="103"/>
      <c r="K12" s="104"/>
    </row>
    <row r="13" spans="1:11" x14ac:dyDescent="0.25">
      <c r="A13" s="96"/>
      <c r="B13" s="97" t="s">
        <v>98</v>
      </c>
      <c r="C13" s="98">
        <f>SUM(C12:C12)</f>
        <v>3404163</v>
      </c>
      <c r="D13" s="98">
        <f>SUM(D12:D12)</f>
        <v>3014163</v>
      </c>
      <c r="E13" s="98">
        <f>SUM(E12:E12)</f>
        <v>390000</v>
      </c>
      <c r="F13" s="98">
        <f>SUM(F12:F12)</f>
        <v>3404131</v>
      </c>
      <c r="G13" s="98">
        <f t="shared" si="1"/>
        <v>32</v>
      </c>
      <c r="H13" s="99"/>
      <c r="I13" s="100"/>
    </row>
    <row r="14" spans="1:11" x14ac:dyDescent="0.25">
      <c r="A14" s="96"/>
      <c r="B14" s="100"/>
      <c r="C14" s="101"/>
      <c r="D14" s="101"/>
      <c r="E14" s="101"/>
      <c r="F14" s="101"/>
      <c r="G14" s="101"/>
      <c r="H14" s="99"/>
      <c r="I14" s="100"/>
      <c r="K14" s="105"/>
    </row>
    <row r="15" spans="1:11" ht="312.75" customHeight="1" x14ac:dyDescent="0.25">
      <c r="A15" s="91">
        <v>4</v>
      </c>
      <c r="B15" s="92" t="s">
        <v>105</v>
      </c>
      <c r="C15" s="93">
        <v>5284296.1900000004</v>
      </c>
      <c r="D15" s="93">
        <f>C15-E15</f>
        <v>4930296.1900000004</v>
      </c>
      <c r="E15" s="93">
        <v>354000</v>
      </c>
      <c r="F15" s="93">
        <v>5284296.1900000004</v>
      </c>
      <c r="G15" s="92">
        <f t="shared" si="1"/>
        <v>0</v>
      </c>
      <c r="H15" s="92" t="s">
        <v>106</v>
      </c>
      <c r="I15" s="95" t="s">
        <v>107</v>
      </c>
    </row>
    <row r="16" spans="1:11" x14ac:dyDescent="0.25">
      <c r="A16" s="96"/>
      <c r="B16" s="97" t="s">
        <v>98</v>
      </c>
      <c r="C16" s="98">
        <f>SUM(C15:C15)</f>
        <v>5284296.1900000004</v>
      </c>
      <c r="D16" s="98">
        <f>SUM(D15:D15)</f>
        <v>4930296.1900000004</v>
      </c>
      <c r="E16" s="98">
        <f>SUM(E15:E15)</f>
        <v>354000</v>
      </c>
      <c r="F16" s="98">
        <f>SUM(F15:F15)</f>
        <v>5284296.1900000004</v>
      </c>
      <c r="G16" s="98">
        <f t="shared" si="1"/>
        <v>0</v>
      </c>
      <c r="H16" s="99"/>
      <c r="I16" s="100"/>
    </row>
    <row r="17" spans="2:9" x14ac:dyDescent="0.25">
      <c r="B17" s="104"/>
      <c r="C17" s="104"/>
      <c r="D17" s="104"/>
      <c r="E17" s="104"/>
      <c r="F17" s="104"/>
      <c r="G17" s="104"/>
      <c r="H17" s="104"/>
      <c r="I17" s="104"/>
    </row>
    <row r="18" spans="2:9" x14ac:dyDescent="0.25">
      <c r="B18" s="104"/>
      <c r="C18" s="106">
        <f>C7+C10+C13+C16</f>
        <v>21243966.390000001</v>
      </c>
      <c r="D18" s="106">
        <f>D7+D10+D13+D16</f>
        <v>20051966.390000001</v>
      </c>
      <c r="E18" s="106">
        <f>E7+E10+E13+E16</f>
        <v>1192000</v>
      </c>
      <c r="F18" s="106">
        <f>F7+F10+F13+F16</f>
        <v>19598624.300000001</v>
      </c>
      <c r="G18" s="106">
        <f>G7+G10+G13+G16</f>
        <v>1645342.0899999999</v>
      </c>
      <c r="H18" s="104"/>
      <c r="I18" s="104"/>
    </row>
    <row r="19" spans="2:9" x14ac:dyDescent="0.25">
      <c r="B19" s="104"/>
      <c r="C19" s="104"/>
      <c r="D19" s="104"/>
      <c r="E19" s="104"/>
      <c r="F19" s="104"/>
      <c r="G19" s="104"/>
      <c r="H19" s="104"/>
      <c r="I19" s="104"/>
    </row>
    <row r="20" spans="2:9" x14ac:dyDescent="0.25">
      <c r="B20" s="104"/>
      <c r="C20" s="104"/>
      <c r="D20" s="104"/>
      <c r="E20" s="104"/>
      <c r="F20" s="104"/>
      <c r="G20" s="104"/>
      <c r="H20" s="104"/>
      <c r="I20" s="104"/>
    </row>
    <row r="21" spans="2:9" x14ac:dyDescent="0.25">
      <c r="B21" s="104"/>
      <c r="C21" s="104"/>
      <c r="D21" s="104"/>
      <c r="E21" s="104"/>
      <c r="F21" s="104"/>
      <c r="G21" s="104"/>
      <c r="H21" s="104"/>
      <c r="I21" s="104"/>
    </row>
    <row r="22" spans="2:9" x14ac:dyDescent="0.25">
      <c r="B22" s="104"/>
      <c r="C22" s="104"/>
      <c r="D22" s="104"/>
      <c r="E22" s="104"/>
      <c r="F22" s="104"/>
      <c r="G22" s="104"/>
      <c r="H22" s="104"/>
      <c r="I22" s="104"/>
    </row>
    <row r="23" spans="2:9" x14ac:dyDescent="0.25">
      <c r="B23" s="104"/>
      <c r="C23" s="104"/>
      <c r="D23" s="104"/>
      <c r="E23" s="104"/>
      <c r="F23" s="104"/>
      <c r="G23" s="104"/>
      <c r="H23" s="104"/>
      <c r="I23" s="104"/>
    </row>
    <row r="24" spans="2:9" x14ac:dyDescent="0.25">
      <c r="B24" s="104"/>
      <c r="C24" s="104"/>
      <c r="D24" s="104"/>
      <c r="E24" s="104"/>
      <c r="F24" s="104"/>
      <c r="G24" s="104"/>
      <c r="H24" s="104"/>
      <c r="I24" s="104"/>
    </row>
    <row r="25" spans="2:9" x14ac:dyDescent="0.25">
      <c r="B25" s="104"/>
      <c r="C25" s="104"/>
      <c r="D25" s="104"/>
      <c r="E25" s="104"/>
      <c r="F25" s="104"/>
      <c r="G25" s="104"/>
      <c r="H25" s="104"/>
      <c r="I25" s="104"/>
    </row>
    <row r="26" spans="2:9" x14ac:dyDescent="0.25">
      <c r="B26" s="104"/>
      <c r="C26" s="104"/>
      <c r="D26" s="104"/>
      <c r="E26" s="104"/>
      <c r="F26" s="104"/>
      <c r="G26" s="104"/>
      <c r="H26" s="104"/>
      <c r="I26" s="104"/>
    </row>
    <row r="27" spans="2:9" x14ac:dyDescent="0.25">
      <c r="B27" s="104"/>
      <c r="C27" s="104"/>
      <c r="D27" s="104"/>
      <c r="E27" s="104"/>
      <c r="F27" s="104"/>
      <c r="G27" s="104"/>
      <c r="H27" s="104"/>
      <c r="I27" s="104"/>
    </row>
    <row r="28" spans="2:9" x14ac:dyDescent="0.25">
      <c r="B28" s="104"/>
      <c r="C28" s="104"/>
      <c r="D28" s="104"/>
      <c r="E28" s="104"/>
      <c r="F28" s="104"/>
      <c r="G28" s="104"/>
      <c r="H28" s="104"/>
      <c r="I28" s="104"/>
    </row>
    <row r="29" spans="2:9" x14ac:dyDescent="0.25">
      <c r="B29" s="104"/>
      <c r="C29" s="104"/>
      <c r="D29" s="104"/>
      <c r="E29" s="104"/>
      <c r="F29" s="104"/>
      <c r="G29" s="104"/>
      <c r="H29" s="104"/>
      <c r="I29" s="104"/>
    </row>
    <row r="30" spans="2:9" x14ac:dyDescent="0.25">
      <c r="B30" s="104"/>
      <c r="C30" s="104"/>
      <c r="D30" s="104"/>
      <c r="E30" s="104"/>
      <c r="F30" s="104"/>
      <c r="G30" s="104"/>
      <c r="H30" s="104"/>
      <c r="I30" s="104"/>
    </row>
    <row r="31" spans="2:9" x14ac:dyDescent="0.25">
      <c r="B31" s="104"/>
      <c r="C31" s="104"/>
      <c r="D31" s="104"/>
      <c r="E31" s="104"/>
      <c r="F31" s="104"/>
      <c r="G31" s="104"/>
      <c r="H31" s="104"/>
      <c r="I31" s="104"/>
    </row>
    <row r="32" spans="2:9" x14ac:dyDescent="0.25">
      <c r="B32" s="104"/>
      <c r="C32" s="104"/>
      <c r="D32" s="104"/>
      <c r="E32" s="104"/>
      <c r="F32" s="104"/>
      <c r="G32" s="104"/>
      <c r="H32" s="104"/>
      <c r="I32" s="104"/>
    </row>
    <row r="33" spans="2:9" x14ac:dyDescent="0.25">
      <c r="B33" s="104"/>
      <c r="C33" s="104"/>
      <c r="D33" s="104"/>
      <c r="E33" s="104"/>
      <c r="F33" s="104"/>
      <c r="G33" s="104"/>
      <c r="H33" s="104"/>
      <c r="I33" s="104"/>
    </row>
    <row r="34" spans="2:9" x14ac:dyDescent="0.25">
      <c r="B34" s="104"/>
      <c r="C34" s="104"/>
      <c r="D34" s="104"/>
      <c r="E34" s="104"/>
      <c r="F34" s="104"/>
      <c r="G34" s="104"/>
      <c r="H34" s="104"/>
      <c r="I34" s="104"/>
    </row>
    <row r="35" spans="2:9" x14ac:dyDescent="0.25">
      <c r="B35" s="104"/>
      <c r="C35" s="104"/>
      <c r="D35" s="104"/>
      <c r="E35" s="104"/>
      <c r="F35" s="104"/>
      <c r="G35" s="104"/>
      <c r="H35" s="104"/>
      <c r="I35" s="104"/>
    </row>
    <row r="36" spans="2:9" x14ac:dyDescent="0.25">
      <c r="B36" s="104"/>
      <c r="C36" s="104"/>
      <c r="D36" s="104"/>
      <c r="E36" s="104"/>
      <c r="F36" s="104"/>
      <c r="G36" s="104"/>
      <c r="H36" s="104"/>
      <c r="I36" s="104"/>
    </row>
    <row r="37" spans="2:9" x14ac:dyDescent="0.25">
      <c r="B37" s="104"/>
      <c r="C37" s="104"/>
      <c r="D37" s="104"/>
      <c r="E37" s="104"/>
      <c r="F37" s="104"/>
      <c r="G37" s="104"/>
      <c r="H37" s="104"/>
      <c r="I37" s="104"/>
    </row>
    <row r="38" spans="2:9" x14ac:dyDescent="0.25">
      <c r="B38" s="104"/>
      <c r="C38" s="104"/>
      <c r="D38" s="104"/>
      <c r="E38" s="104"/>
      <c r="F38" s="104"/>
      <c r="G38" s="104"/>
      <c r="H38" s="104"/>
      <c r="I38" s="104"/>
    </row>
    <row r="39" spans="2:9" x14ac:dyDescent="0.25">
      <c r="B39" s="104"/>
      <c r="C39" s="104"/>
      <c r="D39" s="104"/>
      <c r="E39" s="104"/>
      <c r="F39" s="104"/>
      <c r="G39" s="104"/>
      <c r="H39" s="104"/>
      <c r="I39" s="104"/>
    </row>
    <row r="40" spans="2:9" x14ac:dyDescent="0.25">
      <c r="B40" s="104"/>
      <c r="C40" s="104"/>
      <c r="D40" s="104"/>
      <c r="E40" s="104"/>
      <c r="F40" s="104"/>
      <c r="G40" s="104"/>
      <c r="H40" s="104"/>
      <c r="I40" s="104"/>
    </row>
    <row r="41" spans="2:9" x14ac:dyDescent="0.25">
      <c r="B41" s="104"/>
      <c r="C41" s="104"/>
      <c r="D41" s="104"/>
      <c r="E41" s="104"/>
      <c r="F41" s="104"/>
      <c r="G41" s="104"/>
      <c r="H41" s="104"/>
      <c r="I41" s="104"/>
    </row>
    <row r="42" spans="2:9" x14ac:dyDescent="0.25">
      <c r="B42" s="104"/>
      <c r="C42" s="104"/>
      <c r="D42" s="104"/>
      <c r="E42" s="104"/>
      <c r="F42" s="104"/>
      <c r="G42" s="104"/>
      <c r="H42" s="104"/>
      <c r="I42" s="104"/>
    </row>
    <row r="43" spans="2:9" x14ac:dyDescent="0.25">
      <c r="B43" s="104"/>
      <c r="C43" s="104"/>
      <c r="D43" s="104"/>
      <c r="E43" s="104"/>
      <c r="F43" s="104"/>
      <c r="G43" s="104"/>
      <c r="H43" s="104"/>
      <c r="I43" s="104"/>
    </row>
    <row r="44" spans="2:9" x14ac:dyDescent="0.25">
      <c r="B44" s="104"/>
      <c r="C44" s="104"/>
      <c r="D44" s="104"/>
      <c r="E44" s="104"/>
      <c r="F44" s="104"/>
      <c r="G44" s="104"/>
      <c r="H44" s="104"/>
      <c r="I44" s="104"/>
    </row>
    <row r="45" spans="2:9" x14ac:dyDescent="0.25">
      <c r="B45" s="104"/>
      <c r="C45" s="104"/>
      <c r="D45" s="104"/>
      <c r="E45" s="104"/>
      <c r="F45" s="104"/>
      <c r="G45" s="104"/>
      <c r="H45" s="104"/>
      <c r="I45" s="104"/>
    </row>
    <row r="46" spans="2:9" x14ac:dyDescent="0.25">
      <c r="B46" s="104"/>
      <c r="C46" s="104"/>
      <c r="D46" s="104"/>
      <c r="E46" s="104"/>
      <c r="F46" s="104"/>
      <c r="G46" s="104"/>
      <c r="H46" s="104"/>
      <c r="I46" s="104"/>
    </row>
    <row r="47" spans="2:9" x14ac:dyDescent="0.25">
      <c r="B47" s="104"/>
      <c r="C47" s="104"/>
      <c r="D47" s="104"/>
      <c r="E47" s="104"/>
      <c r="F47" s="104"/>
      <c r="G47" s="104"/>
      <c r="H47" s="104"/>
      <c r="I47" s="104"/>
    </row>
    <row r="48" spans="2:9" x14ac:dyDescent="0.25">
      <c r="B48" s="104"/>
      <c r="C48" s="104"/>
      <c r="D48" s="104"/>
      <c r="E48" s="104"/>
      <c r="F48" s="104"/>
      <c r="G48" s="104"/>
      <c r="H48" s="104"/>
      <c r="I48" s="104"/>
    </row>
    <row r="49" spans="2:9" x14ac:dyDescent="0.25">
      <c r="B49" s="104"/>
      <c r="C49" s="104"/>
      <c r="D49" s="104"/>
      <c r="E49" s="104"/>
      <c r="F49" s="104"/>
      <c r="G49" s="104"/>
      <c r="H49" s="104"/>
      <c r="I49" s="104"/>
    </row>
    <row r="50" spans="2:9" x14ac:dyDescent="0.25">
      <c r="B50" s="104"/>
      <c r="C50" s="104"/>
      <c r="D50" s="104"/>
      <c r="E50" s="104"/>
      <c r="F50" s="104"/>
      <c r="G50" s="104"/>
      <c r="H50" s="104"/>
      <c r="I50" s="104"/>
    </row>
    <row r="51" spans="2:9" x14ac:dyDescent="0.25">
      <c r="B51" s="104"/>
      <c r="C51" s="104"/>
      <c r="D51" s="104"/>
      <c r="E51" s="104"/>
      <c r="F51" s="104"/>
      <c r="G51" s="104"/>
      <c r="H51" s="104"/>
      <c r="I51" s="104"/>
    </row>
    <row r="52" spans="2:9" x14ac:dyDescent="0.25">
      <c r="B52" s="104"/>
      <c r="C52" s="104"/>
      <c r="D52" s="104"/>
      <c r="E52" s="104"/>
      <c r="F52" s="104"/>
      <c r="G52" s="104"/>
      <c r="H52" s="104"/>
      <c r="I52" s="104"/>
    </row>
    <row r="53" spans="2:9" x14ac:dyDescent="0.25">
      <c r="B53" s="104"/>
      <c r="C53" s="104"/>
      <c r="D53" s="104"/>
      <c r="E53" s="104"/>
      <c r="F53" s="104"/>
      <c r="G53" s="104"/>
      <c r="H53" s="104"/>
      <c r="I53" s="104"/>
    </row>
    <row r="54" spans="2:9" x14ac:dyDescent="0.25">
      <c r="B54" s="104"/>
      <c r="C54" s="104"/>
      <c r="D54" s="104"/>
      <c r="E54" s="104"/>
      <c r="F54" s="104"/>
      <c r="G54" s="104"/>
      <c r="H54" s="104"/>
      <c r="I54" s="104"/>
    </row>
    <row r="55" spans="2:9" x14ac:dyDescent="0.25">
      <c r="B55" s="104"/>
      <c r="C55" s="104"/>
      <c r="D55" s="104"/>
      <c r="E55" s="104"/>
      <c r="F55" s="104"/>
      <c r="G55" s="104"/>
      <c r="H55" s="104"/>
      <c r="I55" s="104"/>
    </row>
    <row r="56" spans="2:9" x14ac:dyDescent="0.25">
      <c r="B56" s="104"/>
      <c r="C56" s="104"/>
      <c r="D56" s="104"/>
      <c r="E56" s="104"/>
      <c r="F56" s="104"/>
      <c r="G56" s="104"/>
      <c r="H56" s="104"/>
      <c r="I56" s="104"/>
    </row>
    <row r="57" spans="2:9" x14ac:dyDescent="0.25">
      <c r="B57" s="104"/>
      <c r="C57" s="104"/>
      <c r="D57" s="104"/>
      <c r="E57" s="104"/>
      <c r="F57" s="104"/>
      <c r="G57" s="104"/>
      <c r="H57" s="104"/>
      <c r="I57" s="104"/>
    </row>
    <row r="58" spans="2:9" x14ac:dyDescent="0.25">
      <c r="B58" s="104"/>
      <c r="C58" s="104"/>
      <c r="D58" s="104"/>
      <c r="E58" s="104"/>
      <c r="F58" s="104"/>
      <c r="G58" s="104"/>
      <c r="H58" s="104"/>
      <c r="I58" s="104"/>
    </row>
    <row r="59" spans="2:9" x14ac:dyDescent="0.25">
      <c r="B59" s="104"/>
      <c r="C59" s="104"/>
      <c r="D59" s="104"/>
      <c r="E59" s="104"/>
      <c r="F59" s="104"/>
      <c r="G59" s="104"/>
      <c r="H59" s="104"/>
      <c r="I59" s="104"/>
    </row>
    <row r="60" spans="2:9" x14ac:dyDescent="0.25">
      <c r="B60" s="104"/>
      <c r="C60" s="104"/>
      <c r="D60" s="104"/>
      <c r="E60" s="104"/>
      <c r="F60" s="104"/>
      <c r="G60" s="104"/>
      <c r="H60" s="104"/>
      <c r="I60" s="104"/>
    </row>
    <row r="61" spans="2:9" x14ac:dyDescent="0.25">
      <c r="B61" s="104"/>
      <c r="C61" s="104"/>
      <c r="D61" s="104"/>
      <c r="E61" s="104"/>
      <c r="F61" s="104"/>
      <c r="G61" s="104"/>
      <c r="H61" s="104"/>
      <c r="I61" s="104"/>
    </row>
    <row r="62" spans="2:9" x14ac:dyDescent="0.25">
      <c r="B62" s="104"/>
      <c r="C62" s="104"/>
      <c r="D62" s="104"/>
      <c r="E62" s="104"/>
      <c r="F62" s="104"/>
      <c r="G62" s="104"/>
      <c r="H62" s="104"/>
      <c r="I62" s="104"/>
    </row>
    <row r="63" spans="2:9" x14ac:dyDescent="0.25">
      <c r="B63" s="104"/>
      <c r="C63" s="104"/>
      <c r="D63" s="104"/>
      <c r="E63" s="104"/>
      <c r="F63" s="104"/>
      <c r="G63" s="104"/>
      <c r="H63" s="104"/>
      <c r="I63" s="104"/>
    </row>
    <row r="64" spans="2:9" x14ac:dyDescent="0.25">
      <c r="B64" s="104"/>
      <c r="C64" s="104"/>
      <c r="D64" s="104"/>
      <c r="E64" s="104"/>
      <c r="F64" s="104"/>
      <c r="G64" s="104"/>
      <c r="H64" s="104"/>
      <c r="I64" s="104"/>
    </row>
    <row r="65" spans="2:9" x14ac:dyDescent="0.25">
      <c r="B65" s="104"/>
      <c r="C65" s="104"/>
      <c r="D65" s="104"/>
      <c r="E65" s="104"/>
      <c r="F65" s="104"/>
      <c r="G65" s="104"/>
      <c r="H65" s="104"/>
      <c r="I65" s="104"/>
    </row>
    <row r="66" spans="2:9" x14ac:dyDescent="0.25">
      <c r="B66" s="104"/>
      <c r="C66" s="104"/>
      <c r="D66" s="104"/>
      <c r="E66" s="104"/>
      <c r="F66" s="104"/>
      <c r="G66" s="104"/>
      <c r="H66" s="104"/>
      <c r="I66" s="104"/>
    </row>
    <row r="67" spans="2:9" x14ac:dyDescent="0.25">
      <c r="B67" s="104"/>
      <c r="C67" s="104"/>
      <c r="D67" s="104"/>
      <c r="E67" s="104"/>
      <c r="F67" s="104"/>
      <c r="G67" s="104"/>
      <c r="H67" s="104"/>
      <c r="I67" s="104"/>
    </row>
    <row r="68" spans="2:9" x14ac:dyDescent="0.25">
      <c r="B68" s="104"/>
      <c r="C68" s="104"/>
      <c r="D68" s="104"/>
      <c r="E68" s="104"/>
      <c r="F68" s="104"/>
      <c r="G68" s="104"/>
      <c r="H68" s="104"/>
      <c r="I68" s="104"/>
    </row>
    <row r="69" spans="2:9" x14ac:dyDescent="0.25">
      <c r="B69" s="104"/>
      <c r="C69" s="104"/>
      <c r="D69" s="104"/>
      <c r="E69" s="104"/>
      <c r="F69" s="104"/>
      <c r="G69" s="104"/>
      <c r="H69" s="104"/>
      <c r="I69" s="104"/>
    </row>
    <row r="70" spans="2:9" x14ac:dyDescent="0.25">
      <c r="B70" s="104"/>
      <c r="C70" s="104"/>
      <c r="D70" s="104"/>
      <c r="E70" s="104"/>
      <c r="F70" s="104"/>
      <c r="G70" s="104"/>
      <c r="H70" s="104"/>
      <c r="I70" s="104"/>
    </row>
    <row r="71" spans="2:9" x14ac:dyDescent="0.25">
      <c r="B71" s="104"/>
      <c r="C71" s="104"/>
      <c r="D71" s="104"/>
      <c r="E71" s="104"/>
      <c r="F71" s="104"/>
      <c r="G71" s="104"/>
      <c r="H71" s="104"/>
      <c r="I71" s="104"/>
    </row>
    <row r="72" spans="2:9" x14ac:dyDescent="0.25">
      <c r="B72" s="104"/>
      <c r="C72" s="104"/>
      <c r="D72" s="104"/>
      <c r="E72" s="104"/>
      <c r="F72" s="104"/>
      <c r="G72" s="104"/>
      <c r="H72" s="104"/>
      <c r="I72" s="104"/>
    </row>
    <row r="73" spans="2:9" x14ac:dyDescent="0.25">
      <c r="B73" s="104"/>
      <c r="C73" s="104"/>
      <c r="D73" s="104"/>
      <c r="E73" s="104"/>
      <c r="F73" s="104"/>
      <c r="G73" s="104"/>
      <c r="H73" s="104"/>
      <c r="I73" s="104"/>
    </row>
    <row r="74" spans="2:9" x14ac:dyDescent="0.25">
      <c r="B74" s="104"/>
      <c r="C74" s="104"/>
      <c r="D74" s="104"/>
      <c r="E74" s="104"/>
      <c r="F74" s="104"/>
      <c r="G74" s="104"/>
      <c r="H74" s="104"/>
      <c r="I74" s="104"/>
    </row>
    <row r="75" spans="2:9" x14ac:dyDescent="0.25">
      <c r="B75" s="104"/>
      <c r="C75" s="104"/>
      <c r="D75" s="104"/>
      <c r="E75" s="104"/>
      <c r="F75" s="104"/>
      <c r="G75" s="104"/>
      <c r="H75" s="104"/>
      <c r="I75" s="104"/>
    </row>
    <row r="76" spans="2:9" x14ac:dyDescent="0.25">
      <c r="B76" s="104"/>
      <c r="C76" s="104"/>
      <c r="D76" s="104"/>
      <c r="E76" s="104"/>
      <c r="F76" s="104"/>
      <c r="G76" s="104"/>
      <c r="H76" s="104"/>
      <c r="I76" s="104"/>
    </row>
    <row r="77" spans="2:9" x14ac:dyDescent="0.25">
      <c r="B77" s="104"/>
      <c r="C77" s="104"/>
      <c r="D77" s="104"/>
      <c r="E77" s="104"/>
      <c r="F77" s="104"/>
      <c r="G77" s="104"/>
      <c r="H77" s="104"/>
      <c r="I77" s="104"/>
    </row>
    <row r="78" spans="2:9" x14ac:dyDescent="0.25">
      <c r="B78" s="104"/>
      <c r="C78" s="104"/>
      <c r="D78" s="104"/>
      <c r="E78" s="104"/>
      <c r="F78" s="104"/>
      <c r="G78" s="104"/>
      <c r="H78" s="104"/>
      <c r="I78" s="104"/>
    </row>
    <row r="79" spans="2:9" x14ac:dyDescent="0.25">
      <c r="B79" s="104"/>
      <c r="C79" s="104"/>
      <c r="D79" s="104"/>
      <c r="E79" s="104"/>
      <c r="F79" s="104"/>
      <c r="G79" s="104"/>
      <c r="H79" s="104"/>
      <c r="I79" s="104"/>
    </row>
    <row r="80" spans="2:9" x14ac:dyDescent="0.25">
      <c r="B80" s="104"/>
      <c r="C80" s="104"/>
      <c r="D80" s="104"/>
      <c r="E80" s="104"/>
      <c r="F80" s="104"/>
      <c r="G80" s="104"/>
      <c r="H80" s="104"/>
      <c r="I80" s="104"/>
    </row>
  </sheetData>
  <mergeCells count="9">
    <mergeCell ref="A1:I1"/>
    <mergeCell ref="A4:A5"/>
    <mergeCell ref="B4:B5"/>
    <mergeCell ref="C4:C5"/>
    <mergeCell ref="D4:E4"/>
    <mergeCell ref="F4:F5"/>
    <mergeCell ref="G4:G5"/>
    <mergeCell ref="H4:H5"/>
    <mergeCell ref="I4:I5"/>
  </mergeCells>
  <pageMargins left="0.78750000000000009" right="0.78750000000000009" top="1.05277777777778" bottom="1.05277777777778" header="0.78750000000000009" footer="0.78750000000000009"/>
  <pageSetup paperSize="9" firstPageNumber="0" orientation="portrait" horizontalDpi="300" verticalDpi="300"/>
  <headerFooter>
    <oddHeader>&amp;C&amp;"Times New Roman,Regular "&amp;12&amp;A</oddHeader>
    <oddFooter>&amp;C&amp;"Times New Roman,Regular "&amp;12Страница &amp;P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vt:lpstr>
      <vt:lpstr>Лист1</vt:lpstr>
      <vt:lpstr>ход реал. свод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Иванова Анастасия Юрьевна</dc:creator>
  <dc:description/>
  <cp:lastModifiedBy>Воденяпина Алеся Юрьевна</cp:lastModifiedBy>
  <cp:revision>287</cp:revision>
  <cp:lastPrinted>2026-08-31T09:17:54Z</cp:lastPrinted>
  <dcterms:created xsi:type="dcterms:W3CDTF">2021-08-27T06:35:45Z</dcterms:created>
  <dcterms:modified xsi:type="dcterms:W3CDTF">2026-09-02T05:06:21Z</dcterms:modified>
  <dc:language>ru-RU</dc:language>
</cp:coreProperties>
</file>